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2. DCE offre validé\Lot 4\"/>
    </mc:Choice>
  </mc:AlternateContent>
  <xr:revisionPtr revIDLastSave="0" documentId="13_ncr:1_{801F0F90-1F15-42CE-8BF1-9E9C9AE485C6}" xr6:coauthVersionLast="47" xr6:coauthVersionMax="47" xr10:uidLastSave="{00000000-0000-0000-0000-000000000000}"/>
  <bookViews>
    <workbookView xWindow="-28920" yWindow="-150" windowWidth="29040" windowHeight="15720" activeTab="1" xr2:uid="{00000000-000D-0000-FFFF-FFFF00000000}"/>
  </bookViews>
  <sheets>
    <sheet name="Page de Garde" sheetId="3" r:id="rId1"/>
    <sheet name="Lot N°004 - Cloisons" sheetId="2" r:id="rId2"/>
  </sheets>
  <definedNames>
    <definedName name="_xlnm.Print_Titles" localSheetId="1">'Lot N°004 - Cloisons'!$2:$2</definedName>
    <definedName name="_xlnm.Print_Area" localSheetId="1">'Lot N°004 - Cloisons'!$A$1:$G$185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81" i="2" l="1"/>
  <c r="H58" i="2" l="1"/>
  <c r="H61" i="2"/>
  <c r="G64" i="2"/>
  <c r="H55" i="2"/>
  <c r="D175" i="2" l="1"/>
  <c r="G6" i="2" l="1"/>
  <c r="G10" i="2"/>
  <c r="G14" i="2"/>
  <c r="G18" i="2"/>
  <c r="G21" i="2"/>
  <c r="G24" i="2"/>
  <c r="G27" i="2"/>
  <c r="G30" i="2"/>
  <c r="G31" i="2"/>
  <c r="G35" i="2"/>
  <c r="G39" i="2"/>
  <c r="G45" i="2"/>
  <c r="G48" i="2"/>
  <c r="G55" i="2"/>
  <c r="G58" i="2"/>
  <c r="G61" i="2"/>
  <c r="G69" i="2"/>
  <c r="G72" i="2"/>
  <c r="G80" i="2"/>
  <c r="G84" i="2" s="1"/>
  <c r="G88" i="2"/>
  <c r="G91" i="2"/>
  <c r="G94" i="2"/>
  <c r="G97" i="2"/>
  <c r="G100" i="2"/>
  <c r="G103" i="2"/>
  <c r="G106" i="2"/>
  <c r="G109" i="2"/>
  <c r="G112" i="2"/>
  <c r="G115" i="2"/>
  <c r="G118" i="2"/>
  <c r="G121" i="2"/>
  <c r="G127" i="2"/>
  <c r="G131" i="2"/>
  <c r="G135" i="2"/>
  <c r="G139" i="2"/>
  <c r="G142" i="2"/>
  <c r="G145" i="2"/>
  <c r="G153" i="2"/>
  <c r="G179" i="2" s="1"/>
  <c r="G156" i="2"/>
  <c r="G159" i="2"/>
  <c r="G162" i="2"/>
  <c r="G165" i="2"/>
  <c r="G168" i="2"/>
  <c r="G172" i="2"/>
  <c r="G175" i="2"/>
  <c r="B183" i="2"/>
  <c r="G149" i="2" l="1"/>
  <c r="G51" i="2"/>
  <c r="G76" i="2"/>
  <c r="G182" i="2" l="1"/>
  <c r="G183" i="2" s="1"/>
  <c r="G184" i="2" s="1"/>
</calcChain>
</file>

<file path=xl/sharedStrings.xml><?xml version="1.0" encoding="utf-8"?>
<sst xmlns="http://schemas.openxmlformats.org/spreadsheetml/2006/main" count="410" uniqueCount="403">
  <si>
    <t>U</t>
  </si>
  <si>
    <t>Quantité</t>
  </si>
  <si>
    <t>Qté entrep</t>
  </si>
  <si>
    <t>Prix en €</t>
  </si>
  <si>
    <t>Total en €</t>
  </si>
  <si>
    <t>2.1</t>
  </si>
  <si>
    <t>Cloisons doublages</t>
  </si>
  <si>
    <t>CH4</t>
  </si>
  <si>
    <t>2.1.1</t>
  </si>
  <si>
    <t>Encoffrement de gaines techniques</t>
  </si>
  <si>
    <t>CH5</t>
  </si>
  <si>
    <t xml:space="preserve">2.1.1.1 </t>
  </si>
  <si>
    <t>Encoffrement étanche de gaine technique horizontale</t>
  </si>
  <si>
    <t>m²</t>
  </si>
  <si>
    <t>ART</t>
  </si>
  <si>
    <t>000-M385</t>
  </si>
  <si>
    <t>Mode de métré : au mètre carré</t>
  </si>
  <si>
    <t>Localisation : suivant plans CVC</t>
  </si>
  <si>
    <t>2.1.2</t>
  </si>
  <si>
    <t>Doublage isolant sur ossature métallique - RA&gt; ou = 54dB</t>
  </si>
  <si>
    <t>CH5</t>
  </si>
  <si>
    <t xml:space="preserve">2.1.2.1 </t>
  </si>
  <si>
    <t>Doublage épaisseur 100 - en laine minérale - 54 dB</t>
  </si>
  <si>
    <t>m²</t>
  </si>
  <si>
    <t>ART</t>
  </si>
  <si>
    <t>001-B553</t>
  </si>
  <si>
    <t>Mode de métré : Au mètre carré en vide pour plein.</t>
  </si>
  <si>
    <t>Localisation : Murs périphériques en aggloméré</t>
  </si>
  <si>
    <t>2.1.3</t>
  </si>
  <si>
    <t>Doublage isolant sur ossature bois - RA&gt; ou = 54dB</t>
  </si>
  <si>
    <t>CH5</t>
  </si>
  <si>
    <t xml:space="preserve">2.1.3.1 </t>
  </si>
  <si>
    <t>Doublage épaisseur 100 - en laine minérale</t>
  </si>
  <si>
    <t>ART</t>
  </si>
  <si>
    <t>004-A168</t>
  </si>
  <si>
    <t>Mode de métré : au m² en vide pour plein.</t>
  </si>
  <si>
    <t>2.1.4</t>
  </si>
  <si>
    <t>Cloison plâtre sur ossature métallique</t>
  </si>
  <si>
    <t>CH5</t>
  </si>
  <si>
    <t xml:space="preserve">2.1.4.1 </t>
  </si>
  <si>
    <t>m²</t>
  </si>
  <si>
    <t>ART</t>
  </si>
  <si>
    <t>003-E945</t>
  </si>
  <si>
    <t>Mode de métré : Au mètre carré</t>
  </si>
  <si>
    <t xml:space="preserve">Localisation : Suivant plans de repérage, cloisons sans besoin de coupe-feu </t>
  </si>
  <si>
    <t xml:space="preserve">2.1.4.2 </t>
  </si>
  <si>
    <t>m²</t>
  </si>
  <si>
    <t>ART</t>
  </si>
  <si>
    <t>003-E929</t>
  </si>
  <si>
    <t>Mode de métré : Au mètre carré</t>
  </si>
  <si>
    <t>Localisation : Cloisons CF 1h suivant plan de repérage (cloisons des locaux techniques)</t>
  </si>
  <si>
    <t xml:space="preserve">2.1.4.3 </t>
  </si>
  <si>
    <t>Cloison SAA140 : 2 x 2 Placoflam BA13 Stil M70 LM 85 mm ossature métallique - CF 2H - 59 dB</t>
  </si>
  <si>
    <t>m²</t>
  </si>
  <si>
    <t>ART</t>
  </si>
  <si>
    <t>003-E931</t>
  </si>
  <si>
    <t>Mode de métré : Au mètre carré</t>
  </si>
  <si>
    <t>Localisation : Cloisons coupe-feu 2h des SAS CF</t>
  </si>
  <si>
    <t xml:space="preserve">2.1.4.4 </t>
  </si>
  <si>
    <t>Déplacement de la porte du local LT serveur</t>
  </si>
  <si>
    <t>ens</t>
  </si>
  <si>
    <t>ART</t>
  </si>
  <si>
    <t>001-B590</t>
  </si>
  <si>
    <t>Mode de métré : à l'ensemble</t>
  </si>
  <si>
    <t>Localisation : Local LT Serveur</t>
  </si>
  <si>
    <t xml:space="preserve">2.1.4.5 </t>
  </si>
  <si>
    <t>Remplacement de cloison existante par cloison EI60</t>
  </si>
  <si>
    <t>ens</t>
  </si>
  <si>
    <t>ART</t>
  </si>
  <si>
    <t>001-B623</t>
  </si>
  <si>
    <t xml:space="preserve">2.1.4.6 </t>
  </si>
  <si>
    <t>Ossature de renfort pour appareils sanitaires suspendus</t>
  </si>
  <si>
    <t>ens</t>
  </si>
  <si>
    <t>ART</t>
  </si>
  <si>
    <t>001-B634</t>
  </si>
  <si>
    <t>Mode de métré : à l'ensemble</t>
  </si>
  <si>
    <t>Localisation : au droit des appareils sanitaires suspendus.</t>
  </si>
  <si>
    <t>2.1.5</t>
  </si>
  <si>
    <t>Cloisons plâtre sur ossature bois</t>
  </si>
  <si>
    <t>CH5</t>
  </si>
  <si>
    <t xml:space="preserve">2.1.5.1 </t>
  </si>
  <si>
    <t>Cloison Plâtre type Duo Tech 25 - LM 45 mm sur ossature bois - 54 dB</t>
  </si>
  <si>
    <t>m²</t>
  </si>
  <si>
    <t>ART</t>
  </si>
  <si>
    <t>PL01-A85</t>
  </si>
  <si>
    <t>Mode de métré : Au mètre carré</t>
  </si>
  <si>
    <t>Localisation : Dans les pièces "GLACIOS" ; "VITRIFICATION" et "AQUILOS", sauf séparation coupe feu avec les locaux techniques</t>
  </si>
  <si>
    <t xml:space="preserve">2.1.5.3 </t>
  </si>
  <si>
    <t>Cloison porteuse à ossature bois 160/100 -2 FERMACELL 15 -LM100- CF 1h - 49 dB</t>
  </si>
  <si>
    <t>m²</t>
  </si>
  <si>
    <t>ART</t>
  </si>
  <si>
    <t>003-E946</t>
  </si>
  <si>
    <t>Mode de métré : Au mètre carré</t>
  </si>
  <si>
    <t>Localisation : Pour les salles "VITRIFICATION", "AQUILOS" et "GLACIOS" : cloison de séparation avec les locaux techniques</t>
  </si>
  <si>
    <t>ART</t>
  </si>
  <si>
    <t>PL01-A75</t>
  </si>
  <si>
    <t>2.1.6</t>
  </si>
  <si>
    <t>Réservations dans cloisons pour Lot CVC</t>
  </si>
  <si>
    <t>CH5</t>
  </si>
  <si>
    <t xml:space="preserve">2.1.6.1 </t>
  </si>
  <si>
    <t>Ouverture pour passage de gaine dans cloisons y compris chevêtre si nécessaire</t>
  </si>
  <si>
    <t>U</t>
  </si>
  <si>
    <t>ART</t>
  </si>
  <si>
    <t>001-B606</t>
  </si>
  <si>
    <t>Mode de métré : à l'unité</t>
  </si>
  <si>
    <t>Localisation : passage de gaine au travers des cloisons et des pièces Aquilos, Vitrification et Glacios</t>
  </si>
  <si>
    <t xml:space="preserve">2.1.6.2 </t>
  </si>
  <si>
    <t>Ouverture pour grille de reprise basse CVC</t>
  </si>
  <si>
    <t>U</t>
  </si>
  <si>
    <t>ART</t>
  </si>
  <si>
    <t>001-B607</t>
  </si>
  <si>
    <t>Localisation : suivant plans de réservations CVC</t>
  </si>
  <si>
    <t>Total Cloisons doublages</t>
  </si>
  <si>
    <t>STOT</t>
  </si>
  <si>
    <t>2.2</t>
  </si>
  <si>
    <t>Faux-plafonds suspendus</t>
  </si>
  <si>
    <t>CH4</t>
  </si>
  <si>
    <t>2.2.1</t>
  </si>
  <si>
    <t>Joues de plafonds en plaques de plâtre</t>
  </si>
  <si>
    <t>CH5</t>
  </si>
  <si>
    <t xml:space="preserve">2.2.1.1 </t>
  </si>
  <si>
    <t>Jouée de plafonds - Ht 30 cm</t>
  </si>
  <si>
    <t>ml</t>
  </si>
  <si>
    <t>ART</t>
  </si>
  <si>
    <t>003-E942</t>
  </si>
  <si>
    <t>Mode de métré : Au mètre linéaire</t>
  </si>
  <si>
    <t>Localisation : Selon plans de l'architecte</t>
  </si>
  <si>
    <t xml:space="preserve">2.2.1.2 </t>
  </si>
  <si>
    <t>ml</t>
  </si>
  <si>
    <t>ART</t>
  </si>
  <si>
    <t>003-E943</t>
  </si>
  <si>
    <t>Mode de métré : Au mètre linéaire</t>
  </si>
  <si>
    <t>Localisation : Selon plans de l'architecte</t>
  </si>
  <si>
    <t xml:space="preserve">2.2.1.3 </t>
  </si>
  <si>
    <t>ml</t>
  </si>
  <si>
    <t>ART</t>
  </si>
  <si>
    <t>003-E940</t>
  </si>
  <si>
    <t>Mode de métré : Au mètre linéaire</t>
  </si>
  <si>
    <t>Localisation : Selon plans de l'architecte</t>
  </si>
  <si>
    <t>2.2.2</t>
  </si>
  <si>
    <t xml:space="preserve">Plafonds en dalles minérales sur ossature </t>
  </si>
  <si>
    <t>CH5</t>
  </si>
  <si>
    <t xml:space="preserve">2.2.2.1 </t>
  </si>
  <si>
    <t>Plafond en dalles laine minérale ossature ALUMINIUM - 600x600 mm - ép. 25 mm - alpha w 0.90</t>
  </si>
  <si>
    <t>m²</t>
  </si>
  <si>
    <t>ART</t>
  </si>
  <si>
    <t>PF02-B15</t>
  </si>
  <si>
    <t>Mode de métré : Au mètre carré de plafond.</t>
  </si>
  <si>
    <t>Localisation : "GLACIOS" et "AQUILOS"</t>
  </si>
  <si>
    <t xml:space="preserve">2.2.2.2 </t>
  </si>
  <si>
    <t>Plafond en dalles laine minérale ossature métallique 600x600 mm - ép. 20 mm - alpha w =1.00</t>
  </si>
  <si>
    <t>m²</t>
  </si>
  <si>
    <t>ART</t>
  </si>
  <si>
    <t>001-B587</t>
  </si>
  <si>
    <t>Mode de métré : Au mètre carré de plafond.</t>
  </si>
  <si>
    <t>Localisation : Ensemble des plafonds hors salles "Glacios" et "Aquilos"</t>
  </si>
  <si>
    <t>Total Faux-plafonds suspendus</t>
  </si>
  <si>
    <t>STOT</t>
  </si>
  <si>
    <t>2.3</t>
  </si>
  <si>
    <t>Plafonds contre support - sans plenum</t>
  </si>
  <si>
    <t>CH4</t>
  </si>
  <si>
    <t>2.3.1</t>
  </si>
  <si>
    <t>Plafond fibres</t>
  </si>
  <si>
    <t>CH5</t>
  </si>
  <si>
    <t xml:space="preserve">2.3.1.1 </t>
  </si>
  <si>
    <t>Plafond fibres minérales locaux techniques - alpha w = 1.00</t>
  </si>
  <si>
    <t>m²</t>
  </si>
  <si>
    <t>ART</t>
  </si>
  <si>
    <t>001-B588</t>
  </si>
  <si>
    <t>Mode de métré : au mètre carré</t>
  </si>
  <si>
    <t>Total Plafonds contre support - sans plenum</t>
  </si>
  <si>
    <t>STOT</t>
  </si>
  <si>
    <t>2.4</t>
  </si>
  <si>
    <t>Menuiseries intérieures</t>
  </si>
  <si>
    <t>CH4</t>
  </si>
  <si>
    <t>2.4.1</t>
  </si>
  <si>
    <t>CH5</t>
  </si>
  <si>
    <t xml:space="preserve">2.4.1.1 </t>
  </si>
  <si>
    <t>U</t>
  </si>
  <si>
    <t>ART</t>
  </si>
  <si>
    <t>003-E926</t>
  </si>
  <si>
    <t>Mode de métré : A l'unité</t>
  </si>
  <si>
    <t>Localisation : SAS BSL2 / Couloir BSL2 et SAS BSL2 / Couloir</t>
  </si>
  <si>
    <t xml:space="preserve">2.4.1.2 </t>
  </si>
  <si>
    <t>Porte Pivotante simple passage utile 103*204 ht en bois - 39dB</t>
  </si>
  <si>
    <t>U</t>
  </si>
  <si>
    <t>ART</t>
  </si>
  <si>
    <t>001-B600</t>
  </si>
  <si>
    <t>Mode de métré : A l'unité</t>
  </si>
  <si>
    <t xml:space="preserve">Ensemble des portes de salles blanches :  "AQUILOS" ; "GLACIOS" </t>
  </si>
  <si>
    <t xml:space="preserve">2.4.1.3 </t>
  </si>
  <si>
    <t>Porte Pivotante simple passage utile 103*204 ht en bois - 28 dB</t>
  </si>
  <si>
    <t>U</t>
  </si>
  <si>
    <t>ART</t>
  </si>
  <si>
    <t>003-E925</t>
  </si>
  <si>
    <t>Mode de métré : A l'unité</t>
  </si>
  <si>
    <t>Portes des salles : "VITRIFICATION" ; "CULTURE"</t>
  </si>
  <si>
    <t xml:space="preserve">2.4.1.4 </t>
  </si>
  <si>
    <t>Bloc porte 93 x 204 cm ht - WC - 28 dB</t>
  </si>
  <si>
    <t>U</t>
  </si>
  <si>
    <t>ART</t>
  </si>
  <si>
    <t>MB02-A05</t>
  </si>
  <si>
    <t>Mode de métré : A l'unité</t>
  </si>
  <si>
    <t>Localisation : WC / Couloir</t>
  </si>
  <si>
    <t xml:space="preserve">2.4.1.5 </t>
  </si>
  <si>
    <t>Bloc porte 103 x 204 cm ht - EI30 - 28 dB</t>
  </si>
  <si>
    <t>U</t>
  </si>
  <si>
    <t>ART</t>
  </si>
  <si>
    <t>004-A173</t>
  </si>
  <si>
    <t>Mode de métré : A l'unité</t>
  </si>
  <si>
    <t>Localisation : "DASRI" / Couloir</t>
  </si>
  <si>
    <t xml:space="preserve">2.4.1.6 </t>
  </si>
  <si>
    <t>Bloc porte 93 x 204 - E30</t>
  </si>
  <si>
    <t>U</t>
  </si>
  <si>
    <t>ART</t>
  </si>
  <si>
    <t>001-B643</t>
  </si>
  <si>
    <t>Mode de métré : A l'unité</t>
  </si>
  <si>
    <t>Localisation : Local Technique Extracteur en RdC</t>
  </si>
  <si>
    <t xml:space="preserve">2.4.1.7 </t>
  </si>
  <si>
    <t>Bloc porte 93 x 204 - EI30</t>
  </si>
  <si>
    <t>U</t>
  </si>
  <si>
    <t>ART</t>
  </si>
  <si>
    <t>001-B563</t>
  </si>
  <si>
    <t>Mode de métré : A l'unité</t>
  </si>
  <si>
    <t xml:space="preserve">Localisation : Local électrique / CTA </t>
  </si>
  <si>
    <t xml:space="preserve">2.4.1.8 </t>
  </si>
  <si>
    <t>Bloc porte (93+50) x 204 - E30</t>
  </si>
  <si>
    <t>U</t>
  </si>
  <si>
    <t>ART</t>
  </si>
  <si>
    <t>001-B602</t>
  </si>
  <si>
    <t>Mode de métré : à l'unité</t>
  </si>
  <si>
    <t>Localisation : SAS CF/ Ext ; SAS CF cta / Vide ; SAS CF cta/ Ext</t>
  </si>
  <si>
    <t xml:space="preserve">2.4.1.9 </t>
  </si>
  <si>
    <t>Bloc porte (93+50) x 204 - E30 - 28 dB</t>
  </si>
  <si>
    <t>U</t>
  </si>
  <si>
    <t>ART</t>
  </si>
  <si>
    <t>004-A172</t>
  </si>
  <si>
    <t>Mode de métré : à l'unité</t>
  </si>
  <si>
    <t xml:space="preserve">Localisation : SAS CF/ Couloir BSL2 </t>
  </si>
  <si>
    <t xml:space="preserve">2.4.1.10 </t>
  </si>
  <si>
    <t>Bloc porte 93 x 204 cm ht - 28 dB</t>
  </si>
  <si>
    <t>U</t>
  </si>
  <si>
    <t>ART</t>
  </si>
  <si>
    <t>001-B601</t>
  </si>
  <si>
    <t>Mode de métré : à l'unité</t>
  </si>
  <si>
    <t>Localisation : entre "OPERATEUR" / Couloir</t>
  </si>
  <si>
    <t xml:space="preserve">2.4.1.11 </t>
  </si>
  <si>
    <t>Bloc porte 93 x 204 cm ht - 35 dB</t>
  </si>
  <si>
    <t>U</t>
  </si>
  <si>
    <t>ART</t>
  </si>
  <si>
    <t>004-A174</t>
  </si>
  <si>
    <t>Mode de métré : à l'unité</t>
  </si>
  <si>
    <t>Localisation : entre "REUNION" / Opérateur</t>
  </si>
  <si>
    <t xml:space="preserve">2.4.1.12 </t>
  </si>
  <si>
    <t>Bloc porte 93 x 204 cm ht - EI30</t>
  </si>
  <si>
    <t>U</t>
  </si>
  <si>
    <t>ART</t>
  </si>
  <si>
    <t>001-B603</t>
  </si>
  <si>
    <t>Mode de métré : à l'unité</t>
  </si>
  <si>
    <t xml:space="preserve">Localisation : </t>
  </si>
  <si>
    <t>- "Stockage" / Vide</t>
  </si>
  <si>
    <t>- "LT GLACIOS" / Stockage</t>
  </si>
  <si>
    <t>- "LT SERVEUR" / LT Glacios</t>
  </si>
  <si>
    <t xml:space="preserve">2.4.1.13 </t>
  </si>
  <si>
    <t>Bloc porte 93 x 204 cm ht - EI30 - 28 dB</t>
  </si>
  <si>
    <t>U</t>
  </si>
  <si>
    <t>ART</t>
  </si>
  <si>
    <t>004-A222</t>
  </si>
  <si>
    <t>Mode de métré : à l'unité</t>
  </si>
  <si>
    <t xml:space="preserve">Localisation : </t>
  </si>
  <si>
    <t>- "STOCKAGE" / Couloir</t>
  </si>
  <si>
    <t xml:space="preserve">2.4.1.14 </t>
  </si>
  <si>
    <t>Bloc porte (93+50)x204 - E30</t>
  </si>
  <si>
    <t>U</t>
  </si>
  <si>
    <t>ART</t>
  </si>
  <si>
    <t>004-A176</t>
  </si>
  <si>
    <t>Mode de métré : à l'unité</t>
  </si>
  <si>
    <t>Localisation : CTA / Vide</t>
  </si>
  <si>
    <t>2.4.2</t>
  </si>
  <si>
    <t>Châssis vitrés - Aluminium</t>
  </si>
  <si>
    <t>CH5</t>
  </si>
  <si>
    <t xml:space="preserve">2.4.2.1 </t>
  </si>
  <si>
    <t>Châssis fixe vitré 1200 x 1000 ht</t>
  </si>
  <si>
    <t>U</t>
  </si>
  <si>
    <t>ART</t>
  </si>
  <si>
    <t>MB02-E95</t>
  </si>
  <si>
    <t>Mode de métré : à l'unité de châssis suivant dimensions.</t>
  </si>
  <si>
    <t>Localisation : entre "REUNION" et couloir BSL2</t>
  </si>
  <si>
    <t>2.4.3</t>
  </si>
  <si>
    <t>Divers</t>
  </si>
  <si>
    <t>CH5</t>
  </si>
  <si>
    <t xml:space="preserve">2.4.3.1 </t>
  </si>
  <si>
    <t>Miroir 80 x 60 cm - épaisseur 4 mm</t>
  </si>
  <si>
    <t>U</t>
  </si>
  <si>
    <t>ART</t>
  </si>
  <si>
    <t>001-B645</t>
  </si>
  <si>
    <t>Mode de métré : à l'unité</t>
  </si>
  <si>
    <t>Localisation : dans le local WC au dessus du lave mains</t>
  </si>
  <si>
    <t xml:space="preserve">2.4.3.2 </t>
  </si>
  <si>
    <t>Barre d'appui WC PMR</t>
  </si>
  <si>
    <t>U</t>
  </si>
  <si>
    <t>ART</t>
  </si>
  <si>
    <t>001-B559</t>
  </si>
  <si>
    <t>Localisation : Zone WC</t>
  </si>
  <si>
    <t xml:space="preserve">2.4.3.3 </t>
  </si>
  <si>
    <t>Patères pour zone WC &amp; SAS BSL2</t>
  </si>
  <si>
    <t>U</t>
  </si>
  <si>
    <t>ART</t>
  </si>
  <si>
    <t>001-B552</t>
  </si>
  <si>
    <t>Mode de métré : à l'unité</t>
  </si>
  <si>
    <t>Localisation : Zone WC et SAS BSL2</t>
  </si>
  <si>
    <t>Total Menuiseries intérieures</t>
  </si>
  <si>
    <t>STOT</t>
  </si>
  <si>
    <t>2.5</t>
  </si>
  <si>
    <t>Ouvrages de finition</t>
  </si>
  <si>
    <t>CH4</t>
  </si>
  <si>
    <t>2.5.1</t>
  </si>
  <si>
    <t>Peintures</t>
  </si>
  <si>
    <t>CH5</t>
  </si>
  <si>
    <t xml:space="preserve">2.5.1.1 </t>
  </si>
  <si>
    <t>Préparation des supports</t>
  </si>
  <si>
    <t>m²</t>
  </si>
  <si>
    <t>ART</t>
  </si>
  <si>
    <t>001-B573</t>
  </si>
  <si>
    <t>Mode de métré : Au m² (hauteur sous faux-plafond fini et déduction des ouvertures)</t>
  </si>
  <si>
    <t>Localisation : tous les supports destinés à être peints</t>
  </si>
  <si>
    <t xml:space="preserve">2.5.1.2 </t>
  </si>
  <si>
    <t>Peinture satinée lessivable sur parois verticales</t>
  </si>
  <si>
    <t>m²</t>
  </si>
  <si>
    <t>ART</t>
  </si>
  <si>
    <t>PE01-A25</t>
  </si>
  <si>
    <t>Mode de métré : au mètre carré de paroi.</t>
  </si>
  <si>
    <t>Localisation : Sur l'ensemble des cloisons des pièces</t>
  </si>
  <si>
    <t xml:space="preserve">2.5.1.3 </t>
  </si>
  <si>
    <t>Peinture sur plafonds béton au pistolet "airless"</t>
  </si>
  <si>
    <t>m²</t>
  </si>
  <si>
    <t>ART</t>
  </si>
  <si>
    <t>001-B613</t>
  </si>
  <si>
    <t>Mode de métré : au mètre carré</t>
  </si>
  <si>
    <t>Localisation : DASRI, WC, Stockage</t>
  </si>
  <si>
    <t xml:space="preserve">2.5.1.4 </t>
  </si>
  <si>
    <t>m²</t>
  </si>
  <si>
    <t>ART</t>
  </si>
  <si>
    <t>003-E954</t>
  </si>
  <si>
    <t>Mode de métré : au mètre carré</t>
  </si>
  <si>
    <t>Localisation : sur les joues de plafond en plaques de plâtre</t>
  </si>
  <si>
    <t xml:space="preserve">2.5.1.5 </t>
  </si>
  <si>
    <t>Peinture laque satin lessivable sur boiseries intérieures</t>
  </si>
  <si>
    <t>m²</t>
  </si>
  <si>
    <t>ART</t>
  </si>
  <si>
    <t>PE01-B05</t>
  </si>
  <si>
    <t>Mode de métré : au mètre carré</t>
  </si>
  <si>
    <t>Localisation : Sur l'ensemble des portes à peindre</t>
  </si>
  <si>
    <t xml:space="preserve">2.5.1.6 </t>
  </si>
  <si>
    <t>Peinture de propreté sur extérieur des murs en agglomérés non doublés</t>
  </si>
  <si>
    <t>m²</t>
  </si>
  <si>
    <t>ART</t>
  </si>
  <si>
    <t>003-E953</t>
  </si>
  <si>
    <t>Mode de métré : au mètre carré</t>
  </si>
  <si>
    <t>Localisation : murs extérieurs en agglomérés non doublés</t>
  </si>
  <si>
    <t>2.5.2</t>
  </si>
  <si>
    <t>Protections murales</t>
  </si>
  <si>
    <t>CH5</t>
  </si>
  <si>
    <t xml:space="preserve">2.5.2.1 </t>
  </si>
  <si>
    <t>Protection murale périphérique type Acrovyn - hauteur 1.20 m</t>
  </si>
  <si>
    <t>m²</t>
  </si>
  <si>
    <t>ART</t>
  </si>
  <si>
    <t>001-B644</t>
  </si>
  <si>
    <t>Mode de métré : au mètre carré</t>
  </si>
  <si>
    <t>Localisation : en périphérie des cloisons du DASRI, sur une hauteur de 1.20 m</t>
  </si>
  <si>
    <t>m²</t>
  </si>
  <si>
    <t>ART</t>
  </si>
  <si>
    <t>001-B541</t>
  </si>
  <si>
    <t>Mode de métré : au mètre carré</t>
  </si>
  <si>
    <t>Localisation : en périphérie des cloisons du DASRI, sur une hauteur de 1.20 m</t>
  </si>
  <si>
    <t>Total Ouvrages de finition</t>
  </si>
  <si>
    <t>STOT</t>
  </si>
  <si>
    <t>TOTHT</t>
  </si>
  <si>
    <t>TVA</t>
  </si>
  <si>
    <t>Montant TTC</t>
  </si>
  <si>
    <t>TOTTTC</t>
  </si>
  <si>
    <t xml:space="preserve">FORTIL </t>
  </si>
  <si>
    <t xml:space="preserve">35, avenue Général de Gaulle </t>
  </si>
  <si>
    <t>69110 Ste Foy-Lès-Lyon</t>
  </si>
  <si>
    <t>Aménagement d’une plateforme de cryomicroscopie électronique BSL2 au sous-sol du MLE</t>
  </si>
  <si>
    <t>Décomposition du Prix Globale et Forfaitaire n°2025-18 Lot n°004</t>
  </si>
  <si>
    <t>Lot 004 - Cloisons - Doublages - Plafonds - Menuiseries intérieures - Finitions</t>
  </si>
  <si>
    <t>OU en option :
Revêtement mural en PVC souple : alternative au revêtement Acrovyn</t>
  </si>
  <si>
    <t>Cloisons - Doublages - Plafonds - Menuiseries intérieures - Finitions</t>
  </si>
  <si>
    <t>Localisation : doublage murs extérieurs dans les salles blanches (Glacios)</t>
  </si>
  <si>
    <t>Cloison Plâtre 98/48 Duo Tech Activ'Air 25 - LM 45 mm sur ossature métallique - 54 dB</t>
  </si>
  <si>
    <t>Cloison Plâtre 98/48 Duo Tech Activ'Air 25 - LM 45 mm sur ossature métallique - CF 1H - 54 dB</t>
  </si>
  <si>
    <t xml:space="preserve">Porte pivotante en bois à 2 vantaux tiercée passage utile 146*204 ht - 28 dB </t>
  </si>
  <si>
    <t>Blocs porte en bois (voir aussi tableau des portes)</t>
  </si>
  <si>
    <t>Peinture satinée lessivable sur joues de plafonds en plâtre</t>
  </si>
  <si>
    <t>OPTION</t>
  </si>
  <si>
    <t>Localisation : en plafond des locaux techniques avec équipements (CTA , Elec,en Sous-sol et RdC)</t>
  </si>
  <si>
    <t>Sous-Total travaux BSL2</t>
  </si>
  <si>
    <t>Montant HT du Lot N°004 DOUBLAGES - CLOISONS - PLAFONDS - MEN INT- FINTIONS</t>
  </si>
  <si>
    <t>Jouée de plafonds - Ht 40 cm</t>
  </si>
  <si>
    <t>Jouée de plafonds - Ht 70 cm</t>
  </si>
  <si>
    <t xml:space="preserve">2.2.1.4 </t>
  </si>
  <si>
    <t>Jouée de plafonds - Ht 110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</si>
</sst>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;"/>
    <numFmt numFmtId="165" formatCode="#,##0.00\ &quot;€&quot;"/>
  </numFmts>
  <fonts count="42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b/>
      <sz val="14"/>
      <color rgb="FF000000"/>
      <name val="@Arial Unicode MS"/>
      <family val="1"/>
    </font>
    <font>
      <b/>
      <u/>
      <sz val="11"/>
      <color rgb="FFFF3F00"/>
      <name val="@Arial Unicode MS"/>
      <family val="1"/>
    </font>
    <font>
      <sz val="12"/>
      <color rgb="FF000000"/>
      <name val="@Arial Unicode MS"/>
      <family val="1"/>
    </font>
    <font>
      <sz val="9"/>
      <color rgb="FF000000"/>
      <name val="GT Eesti Pro Display Light"/>
      <family val="1"/>
    </font>
    <font>
      <sz val="9"/>
      <color rgb="FF00994C"/>
      <name val="@Arial Unicode MS"/>
      <family val="1"/>
    </font>
    <font>
      <sz val="9"/>
      <color rgb="FF3F00FF"/>
      <name val="@Arial Unicode MS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36"/>
      <color rgb="FF000000"/>
      <name val="Arial"/>
      <family val="2"/>
    </font>
    <font>
      <b/>
      <sz val="22"/>
      <color rgb="FF000000"/>
      <name val="Arial"/>
      <family val="2"/>
    </font>
    <font>
      <sz val="8"/>
      <color rgb="FF000000"/>
      <name val="Arial"/>
      <family val="2"/>
    </font>
    <font>
      <b/>
      <sz val="16"/>
      <color rgb="FF000000"/>
      <name val="Arial"/>
      <family val="2"/>
    </font>
    <font>
      <strike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rgb="FFFFFFFF"/>
      <name val="Arial Unicode MS"/>
      <family val="2"/>
    </font>
    <font>
      <strike/>
      <sz val="11"/>
      <color theme="1"/>
      <name val="Arial Unicode MS"/>
      <family val="2"/>
    </font>
    <font>
      <i/>
      <sz val="11"/>
      <color theme="1"/>
      <name val="Arial Unicode MS"/>
      <family val="2"/>
    </font>
    <font>
      <b/>
      <sz val="12"/>
      <color theme="1"/>
      <name val="Arial Unicode MS"/>
      <family val="2"/>
    </font>
    <font>
      <b/>
      <i/>
      <sz val="11"/>
      <color rgb="FF0070C0"/>
      <name val="Arial Unicode MS"/>
      <family val="2"/>
    </font>
    <font>
      <sz val="11"/>
      <color rgb="FF000000"/>
      <name val="Arial Unicode MS"/>
      <family val="2"/>
    </font>
    <font>
      <b/>
      <sz val="14"/>
      <color rgb="FF000000"/>
      <name val="Arial Unicode MS"/>
      <family val="2"/>
    </font>
    <font>
      <sz val="12"/>
      <color rgb="FF000000"/>
      <name val="Arial Unicode MS"/>
      <family val="2"/>
    </font>
    <font>
      <sz val="9"/>
      <color rgb="FF000000"/>
      <name val="Arial Unicode MS"/>
      <family val="2"/>
    </font>
    <font>
      <sz val="9"/>
      <color rgb="FF00994C"/>
      <name val="Arial Unicode MS"/>
      <family val="2"/>
    </font>
    <font>
      <sz val="9"/>
      <color rgb="FF3F00FF"/>
      <name val="Arial Unicode MS"/>
      <family val="2"/>
    </font>
    <font>
      <strike/>
      <sz val="9"/>
      <color rgb="FF3F00FF"/>
      <name val="Arial Unicode MS"/>
      <family val="2"/>
    </font>
    <font>
      <sz val="11"/>
      <color rgb="FFFF3F00"/>
      <name val="Arial Unicode MS"/>
      <family val="2"/>
    </font>
    <font>
      <b/>
      <u/>
      <sz val="11"/>
      <color rgb="FFFF3F00"/>
      <name val="Arial Unicode MS"/>
      <family val="2"/>
    </font>
    <font>
      <i/>
      <sz val="11"/>
      <color rgb="FF000000"/>
      <name val="Arial Unicode MS"/>
      <family val="2"/>
    </font>
    <font>
      <i/>
      <sz val="9"/>
      <color rgb="FF000000"/>
      <name val="Arial Unicode MS"/>
      <family val="2"/>
    </font>
  </fonts>
  <fills count="10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78863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/>
      <right/>
      <top/>
      <bottom style="thick">
        <color rgb="FFE14D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9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0" fillId="0" borderId="0" applyFill="0">
      <alignment horizontal="right" vertical="top" wrapText="1"/>
    </xf>
    <xf numFmtId="0" fontId="11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</cellStyleXfs>
  <cellXfs count="76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8" fillId="7" borderId="20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7" borderId="22" xfId="0" applyFont="1" applyFill="1" applyBorder="1" applyAlignment="1">
      <alignment horizontal="left" vertical="center" wrapText="1" indent="1"/>
    </xf>
    <xf numFmtId="0" fontId="22" fillId="0" borderId="0" xfId="0" applyFont="1"/>
    <xf numFmtId="0" fontId="23" fillId="0" borderId="0" xfId="0" applyFont="1"/>
    <xf numFmtId="49" fontId="23" fillId="0" borderId="0" xfId="0" applyNumberFormat="1" applyFont="1" applyFill="1" applyAlignment="1">
      <alignment horizontal="left" vertical="top" wrapText="1"/>
    </xf>
    <xf numFmtId="0" fontId="24" fillId="0" borderId="0" xfId="0" applyFont="1"/>
    <xf numFmtId="0" fontId="25" fillId="0" borderId="0" xfId="0" applyFont="1" applyFill="1" applyAlignment="1">
      <alignment horizontal="left" vertical="top" wrapText="1"/>
    </xf>
    <xf numFmtId="2" fontId="24" fillId="0" borderId="0" xfId="0" applyNumberFormat="1" applyFont="1"/>
    <xf numFmtId="165" fontId="24" fillId="0" borderId="0" xfId="0" applyNumberFormat="1" applyFont="1"/>
    <xf numFmtId="165" fontId="25" fillId="0" borderId="0" xfId="0" applyNumberFormat="1" applyFont="1" applyFill="1" applyAlignment="1">
      <alignment horizontal="center" vertical="top" wrapText="1"/>
    </xf>
    <xf numFmtId="164" fontId="26" fillId="6" borderId="0" xfId="0" applyNumberFormat="1" applyFont="1" applyFill="1" applyAlignment="1">
      <alignment horizontal="left" vertical="top" wrapText="1"/>
    </xf>
    <xf numFmtId="165" fontId="24" fillId="0" borderId="23" xfId="0" applyNumberFormat="1" applyFont="1" applyBorder="1"/>
    <xf numFmtId="165" fontId="25" fillId="0" borderId="18" xfId="0" applyNumberFormat="1" applyFont="1" applyBorder="1" applyAlignment="1">
      <alignment horizontal="center" vertical="top" wrapText="1"/>
    </xf>
    <xf numFmtId="165" fontId="24" fillId="0" borderId="7" xfId="0" applyNumberFormat="1" applyFont="1" applyBorder="1" applyAlignment="1">
      <alignment horizontal="left" vertical="top" wrapText="1"/>
    </xf>
    <xf numFmtId="165" fontId="24" fillId="0" borderId="13" xfId="0" applyNumberFormat="1" applyFont="1" applyFill="1" applyBorder="1" applyAlignment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center" vertical="top" wrapText="1"/>
      <protection locked="0"/>
    </xf>
    <xf numFmtId="165" fontId="24" fillId="0" borderId="3" xfId="0" applyNumberFormat="1" applyFont="1" applyFill="1" applyBorder="1" applyAlignment="1">
      <alignment horizontal="left" vertical="top" wrapText="1"/>
    </xf>
    <xf numFmtId="165" fontId="28" fillId="8" borderId="13" xfId="0" applyNumberFormat="1" applyFont="1" applyFill="1" applyBorder="1" applyAlignment="1" applyProtection="1">
      <alignment horizontal="center" vertical="top" wrapText="1"/>
      <protection locked="0"/>
    </xf>
    <xf numFmtId="165" fontId="29" fillId="0" borderId="10" xfId="0" applyNumberFormat="1" applyFont="1" applyFill="1" applyBorder="1" applyAlignment="1">
      <alignment horizontal="center" vertical="top" wrapText="1"/>
    </xf>
    <xf numFmtId="0" fontId="25" fillId="0" borderId="18" xfId="0" applyFont="1" applyBorder="1" applyAlignment="1">
      <alignment horizontal="center" vertical="top" wrapText="1"/>
    </xf>
    <xf numFmtId="2" fontId="25" fillId="0" borderId="18" xfId="0" applyNumberFormat="1" applyFont="1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2" fontId="24" fillId="0" borderId="15" xfId="0" applyNumberFormat="1" applyFont="1" applyBorder="1" applyAlignment="1">
      <alignment horizontal="left" vertical="top" wrapText="1"/>
    </xf>
    <xf numFmtId="165" fontId="24" fillId="0" borderId="15" xfId="0" applyNumberFormat="1" applyFont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2" fontId="24" fillId="0" borderId="6" xfId="0" applyNumberFormat="1" applyFont="1" applyFill="1" applyBorder="1" applyAlignment="1">
      <alignment horizontal="left" vertical="top" wrapText="1"/>
    </xf>
    <xf numFmtId="165" fontId="24" fillId="0" borderId="6" xfId="0" applyNumberFormat="1" applyFont="1" applyFill="1" applyBorder="1" applyAlignment="1">
      <alignment horizontal="left" vertical="top" wrapText="1"/>
    </xf>
    <xf numFmtId="0" fontId="24" fillId="0" borderId="6" xfId="0" applyFont="1" applyFill="1" applyBorder="1" applyAlignment="1" applyProtection="1">
      <alignment horizontal="center" vertical="top"/>
      <protection locked="0"/>
    </xf>
    <xf numFmtId="2" fontId="24" fillId="0" borderId="6" xfId="0" applyNumberFormat="1" applyFont="1" applyFill="1" applyBorder="1" applyAlignment="1" applyProtection="1">
      <alignment horizontal="center" vertical="top" wrapText="1"/>
      <protection locked="0"/>
    </xf>
    <xf numFmtId="165" fontId="24" fillId="0" borderId="6" xfId="0" applyNumberFormat="1" applyFont="1" applyFill="1" applyBorder="1" applyAlignment="1" applyProtection="1">
      <alignment horizontal="center" vertical="top" wrapText="1"/>
      <protection locked="0"/>
    </xf>
    <xf numFmtId="0" fontId="27" fillId="0" borderId="6" xfId="0" applyFont="1" applyFill="1" applyBorder="1" applyAlignment="1">
      <alignment horizontal="left" vertical="top" wrapText="1"/>
    </xf>
    <xf numFmtId="2" fontId="27" fillId="0" borderId="6" xfId="0" applyNumberFormat="1" applyFont="1" applyFill="1" applyBorder="1" applyAlignment="1">
      <alignment horizontal="left" vertical="top" wrapText="1"/>
    </xf>
    <xf numFmtId="165" fontId="27" fillId="0" borderId="6" xfId="0" applyNumberFormat="1" applyFont="1" applyFill="1" applyBorder="1" applyAlignment="1">
      <alignment horizontal="left" vertical="top" wrapText="1"/>
    </xf>
    <xf numFmtId="0" fontId="28" fillId="8" borderId="6" xfId="0" applyFont="1" applyFill="1" applyBorder="1" applyAlignment="1" applyProtection="1">
      <alignment horizontal="center" vertical="top"/>
      <protection locked="0"/>
    </xf>
    <xf numFmtId="2" fontId="28" fillId="8" borderId="6" xfId="0" applyNumberFormat="1" applyFont="1" applyFill="1" applyBorder="1" applyAlignment="1" applyProtection="1">
      <alignment horizontal="center" vertical="top" wrapText="1"/>
      <protection locked="0"/>
    </xf>
    <xf numFmtId="165" fontId="28" fillId="8" borderId="6" xfId="0" applyNumberFormat="1" applyFont="1" applyFill="1" applyBorder="1" applyAlignment="1" applyProtection="1">
      <alignment horizontal="center" vertical="top" wrapText="1"/>
      <protection locked="0"/>
    </xf>
    <xf numFmtId="0" fontId="24" fillId="0" borderId="2" xfId="0" applyFont="1" applyFill="1" applyBorder="1" applyAlignment="1">
      <alignment horizontal="left" vertical="top" wrapText="1"/>
    </xf>
    <xf numFmtId="2" fontId="24" fillId="0" borderId="2" xfId="0" applyNumberFormat="1" applyFont="1" applyFill="1" applyBorder="1" applyAlignment="1">
      <alignment horizontal="left" vertical="top" wrapText="1"/>
    </xf>
    <xf numFmtId="165" fontId="24" fillId="0" borderId="2" xfId="0" applyNumberFormat="1" applyFont="1" applyFill="1" applyBorder="1" applyAlignment="1">
      <alignment horizontal="left" vertical="top" wrapText="1"/>
    </xf>
    <xf numFmtId="165" fontId="24" fillId="9" borderId="13" xfId="0" applyNumberFormat="1" applyFont="1" applyFill="1" applyBorder="1" applyAlignment="1" applyProtection="1">
      <alignment horizontal="center" vertical="top" wrapText="1"/>
      <protection locked="0"/>
    </xf>
    <xf numFmtId="165" fontId="24" fillId="9" borderId="13" xfId="0" applyNumberFormat="1" applyFont="1" applyFill="1" applyBorder="1" applyAlignment="1">
      <alignment horizontal="left" vertical="top" wrapText="1"/>
    </xf>
    <xf numFmtId="165" fontId="27" fillId="9" borderId="13" xfId="0" applyNumberFormat="1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left" vertical="top" wrapText="1"/>
    </xf>
    <xf numFmtId="165" fontId="30" fillId="0" borderId="1" xfId="0" applyNumberFormat="1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justify" vertical="top" wrapText="1"/>
    </xf>
    <xf numFmtId="0" fontId="24" fillId="0" borderId="16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0" fontId="31" fillId="4" borderId="8" xfId="1" applyFont="1" applyFill="1" applyBorder="1">
      <alignment horizontal="left" vertical="top" wrapText="1"/>
    </xf>
    <xf numFmtId="0" fontId="32" fillId="4" borderId="11" xfId="14" applyFont="1" applyBorder="1">
      <alignment horizontal="left" vertical="top" wrapText="1"/>
    </xf>
    <xf numFmtId="0" fontId="31" fillId="5" borderId="8" xfId="1" applyFont="1" applyFill="1" applyBorder="1">
      <alignment horizontal="left" vertical="top" wrapText="1"/>
    </xf>
    <xf numFmtId="0" fontId="33" fillId="5" borderId="11" xfId="18" applyFont="1" applyBorder="1">
      <alignment horizontal="left" vertical="top" wrapText="1"/>
    </xf>
    <xf numFmtId="0" fontId="31" fillId="0" borderId="8" xfId="1" applyFont="1" applyFill="1" applyBorder="1">
      <alignment horizontal="left" vertical="top" wrapText="1"/>
    </xf>
    <xf numFmtId="0" fontId="34" fillId="0" borderId="11" xfId="26" applyFont="1" applyFill="1" applyBorder="1" applyAlignment="1">
      <alignment horizontal="justify" vertical="top" wrapText="1"/>
    </xf>
    <xf numFmtId="0" fontId="24" fillId="0" borderId="8" xfId="0" applyFont="1" applyFill="1" applyBorder="1" applyAlignment="1">
      <alignment horizontal="left" vertical="top" wrapText="1"/>
    </xf>
    <xf numFmtId="0" fontId="35" fillId="0" borderId="11" xfId="29" applyFont="1" applyFill="1" applyBorder="1" applyAlignment="1">
      <alignment horizontal="justify" vertical="top" wrapText="1"/>
    </xf>
    <xf numFmtId="0" fontId="36" fillId="0" borderId="11" xfId="30" applyFont="1" applyFill="1" applyBorder="1" applyAlignment="1">
      <alignment horizontal="justify" vertical="top" wrapText="1"/>
    </xf>
    <xf numFmtId="0" fontId="27" fillId="0" borderId="8" xfId="0" applyFont="1" applyFill="1" applyBorder="1" applyAlignment="1">
      <alignment horizontal="left" vertical="top" wrapText="1"/>
    </xf>
    <xf numFmtId="0" fontId="37" fillId="0" borderId="11" xfId="30" applyFont="1" applyFill="1" applyBorder="1" applyAlignment="1">
      <alignment horizontal="justify" vertical="top" wrapText="1"/>
    </xf>
    <xf numFmtId="0" fontId="24" fillId="0" borderId="9" xfId="0" applyFont="1" applyFill="1" applyBorder="1" applyAlignment="1">
      <alignment horizontal="left" vertical="top" wrapText="1"/>
    </xf>
    <xf numFmtId="0" fontId="38" fillId="0" borderId="8" xfId="17" applyFont="1" applyFill="1" applyBorder="1" applyAlignment="1">
      <alignment horizontal="left" vertical="top" wrapText="1"/>
    </xf>
    <xf numFmtId="0" fontId="39" fillId="0" borderId="11" xfId="17" applyFont="1" applyFill="1" applyBorder="1">
      <alignment horizontal="right" vertical="top" wrapText="1"/>
    </xf>
    <xf numFmtId="0" fontId="40" fillId="8" borderId="8" xfId="1" applyFont="1" applyFill="1" applyBorder="1">
      <alignment horizontal="left" vertical="top" wrapText="1"/>
    </xf>
    <xf numFmtId="0" fontId="41" fillId="8" borderId="11" xfId="26" applyFont="1" applyFill="1" applyBorder="1" applyAlignment="1">
      <alignment horizontal="justify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19" fillId="7" borderId="21" xfId="0" applyFont="1" applyFill="1" applyBorder="1" applyAlignment="1">
      <alignment horizontal="left" vertical="center" wrapText="1"/>
    </xf>
    <xf numFmtId="0" fontId="19" fillId="7" borderId="0" xfId="0" applyFont="1" applyFill="1" applyAlignment="1">
      <alignment horizontal="left" vertical="center" wrapText="1"/>
    </xf>
    <xf numFmtId="0" fontId="19" fillId="7" borderId="22" xfId="0" applyFont="1" applyFill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172720</xdr:colOff>
      <xdr:row>2</xdr:row>
      <xdr:rowOff>2877820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18402DBE-FBA5-474E-B99E-3C5273830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82905"/>
          <a:ext cx="2161540" cy="2870200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396240</xdr:colOff>
      <xdr:row>3</xdr:row>
      <xdr:rowOff>687705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87BC8727-89D6-4E67-BFBF-764DD3AAB1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6770" y="4042410"/>
          <a:ext cx="1931670" cy="7581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53340</xdr:colOff>
      <xdr:row>37</xdr:row>
      <xdr:rowOff>15875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93925F59-F1D6-4B03-A22D-CA8A22BC9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" y="10645140"/>
          <a:ext cx="832485" cy="1271270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fl="http://schemas.microsoft.com/office/word/2024/wordml/sdtformatlock" xmlns:w16sdtdh="http://schemas.microsoft.com/office/word/2020/wordml/sdtdatahash" xmlns:w16du="http://schemas.microsoft.com/office/word/2023/wordml/word16du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oel="http://schemas.microsoft.com/office/2019/extlst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  <xdr:twoCellAnchor editAs="oneCell">
    <xdr:from>
      <xdr:col>5</xdr:col>
      <xdr:colOff>1743075</xdr:colOff>
      <xdr:row>30</xdr:row>
      <xdr:rowOff>171450</xdr:rowOff>
    </xdr:from>
    <xdr:to>
      <xdr:col>5</xdr:col>
      <xdr:colOff>3093085</xdr:colOff>
      <xdr:row>34</xdr:row>
      <xdr:rowOff>187960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EF8850E-8F57-48F3-BCB5-32F832BF2989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553075" y="10963275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35318</xdr:colOff>
      <xdr:row>0</xdr:row>
      <xdr:rowOff>34290</xdr:rowOff>
    </xdr:from>
    <xdr:to>
      <xdr:col>1</xdr:col>
      <xdr:colOff>779145</xdr:colOff>
      <xdr:row>0</xdr:row>
      <xdr:rowOff>664845</xdr:rowOff>
    </xdr:to>
    <xdr:pic>
      <xdr:nvPicPr>
        <xdr:cNvPr id="2" name="Image 1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6B9475C0-BFB0-402C-A7A3-1DCC1DF22A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35318" y="34290"/>
          <a:ext cx="1414387" cy="6438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1350010</xdr:colOff>
      <xdr:row>0</xdr:row>
      <xdr:rowOff>778510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07F8558-70FB-4F87-818C-51E3B555BD3B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6701118" y="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EECCE-8514-4CF9-8895-97488A7CC3A6}">
  <sheetPr>
    <pageSetUpPr fitToPage="1"/>
  </sheetPr>
  <dimension ref="B2:F27"/>
  <sheetViews>
    <sheetView view="pageBreakPreview" topLeftCell="A16" zoomScaleNormal="100" zoomScaleSheetLayoutView="100" workbookViewId="0">
      <selection activeCell="F32" sqref="F32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3" t="s">
        <v>385</v>
      </c>
    </row>
    <row r="4" spans="2:6" ht="57.6" customHeight="1" thickTop="1">
      <c r="F4" s="72" t="s">
        <v>388</v>
      </c>
    </row>
    <row r="5" spans="2:6" ht="12.6" customHeight="1">
      <c r="B5" s="4" t="s">
        <v>381</v>
      </c>
      <c r="F5" s="73"/>
    </row>
    <row r="6" spans="2:6" ht="12.6" customHeight="1">
      <c r="B6" s="4" t="s">
        <v>382</v>
      </c>
      <c r="F6" s="73"/>
    </row>
    <row r="7" spans="2:6" ht="13.15" customHeight="1" thickBot="1">
      <c r="B7" s="4" t="s">
        <v>383</v>
      </c>
      <c r="F7" s="74"/>
    </row>
    <row r="8" spans="2:6" ht="100.9" customHeight="1" thickTop="1" thickBot="1">
      <c r="B8" s="4"/>
      <c r="F8" s="5" t="s">
        <v>384</v>
      </c>
    </row>
    <row r="9" spans="2:6" ht="15.75" thickTop="1"/>
    <row r="24" spans="2:2">
      <c r="B24" s="4"/>
    </row>
    <row r="25" spans="2:2">
      <c r="B25" s="4"/>
    </row>
    <row r="26" spans="2:2">
      <c r="B26" s="4"/>
    </row>
    <row r="27" spans="2:2">
      <c r="B27" s="4"/>
    </row>
  </sheetData>
  <mergeCells count="1">
    <mergeCell ref="F4:F7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64EC6-CE1D-4FA3-9559-68E05CE7CB91}">
  <sheetPr>
    <pageSetUpPr fitToPage="1"/>
  </sheetPr>
  <dimension ref="A1:ZZ186"/>
  <sheetViews>
    <sheetView showGridLines="0" tabSelected="1" view="pageBreakPreview" zoomScale="85" zoomScaleNormal="100" zoomScaleSheetLayoutView="85" workbookViewId="0">
      <pane xSplit="2" ySplit="2" topLeftCell="C149" activePane="bottomRight" state="frozen"/>
      <selection pane="topRight" activeCell="C1" sqref="C1"/>
      <selection pane="bottomLeft" activeCell="A2" sqref="A2"/>
      <selection pane="bottomRight" activeCell="G1" sqref="G1"/>
    </sheetView>
  </sheetViews>
  <sheetFormatPr baseColWidth="10" defaultColWidth="10.7109375" defaultRowHeight="15"/>
  <cols>
    <col min="1" max="1" width="9.7109375" style="9" customWidth="1"/>
    <col min="2" max="2" width="53.85546875" style="9" customWidth="1"/>
    <col min="3" max="3" width="4.7109375" style="9" customWidth="1"/>
    <col min="4" max="4" width="10.7109375" style="11" customWidth="1"/>
    <col min="5" max="5" width="10.7109375" style="9" customWidth="1"/>
    <col min="6" max="6" width="10.7109375" style="12" customWidth="1"/>
    <col min="7" max="7" width="21.85546875" style="12" customWidth="1"/>
    <col min="8" max="8" width="10.7109375" customWidth="1"/>
    <col min="701" max="703" width="10.7109375" customWidth="1"/>
  </cols>
  <sheetData>
    <row r="1" spans="1:702" ht="63.6" customHeight="1">
      <c r="C1" s="75" t="s">
        <v>386</v>
      </c>
      <c r="D1" s="75"/>
      <c r="E1" s="75"/>
      <c r="F1" s="75"/>
      <c r="G1" s="15"/>
    </row>
    <row r="2" spans="1:702" ht="30">
      <c r="A2" s="48"/>
      <c r="B2" s="49"/>
      <c r="C2" s="23" t="s">
        <v>0</v>
      </c>
      <c r="D2" s="24" t="s">
        <v>1</v>
      </c>
      <c r="E2" s="23" t="s">
        <v>2</v>
      </c>
      <c r="F2" s="16" t="s">
        <v>3</v>
      </c>
      <c r="G2" s="16" t="s">
        <v>4</v>
      </c>
    </row>
    <row r="3" spans="1:702">
      <c r="A3" s="50"/>
      <c r="B3" s="51"/>
      <c r="C3" s="25"/>
      <c r="D3" s="26"/>
      <c r="E3" s="25"/>
      <c r="F3" s="27"/>
      <c r="G3" s="17"/>
    </row>
    <row r="4" spans="1:702" ht="18">
      <c r="A4" s="52" t="s">
        <v>5</v>
      </c>
      <c r="B4" s="53" t="s">
        <v>6</v>
      </c>
      <c r="C4" s="28"/>
      <c r="D4" s="29"/>
      <c r="E4" s="28"/>
      <c r="F4" s="30"/>
      <c r="G4" s="18"/>
      <c r="ZY4" t="s">
        <v>7</v>
      </c>
      <c r="ZZ4" s="1"/>
    </row>
    <row r="5" spans="1:702">
      <c r="A5" s="54" t="s">
        <v>8</v>
      </c>
      <c r="B5" s="55" t="s">
        <v>9</v>
      </c>
      <c r="C5" s="28"/>
      <c r="D5" s="29"/>
      <c r="E5" s="28"/>
      <c r="F5" s="30"/>
      <c r="G5" s="18"/>
      <c r="ZY5" t="s">
        <v>10</v>
      </c>
      <c r="ZZ5" s="1"/>
    </row>
    <row r="6" spans="1:702">
      <c r="A6" s="56" t="s">
        <v>11</v>
      </c>
      <c r="B6" s="57" t="s">
        <v>12</v>
      </c>
      <c r="C6" s="31" t="s">
        <v>13</v>
      </c>
      <c r="D6" s="32">
        <v>35</v>
      </c>
      <c r="E6" s="31"/>
      <c r="F6" s="33"/>
      <c r="G6" s="19">
        <f>ROUND(D6*F6,2)</f>
        <v>0</v>
      </c>
      <c r="ZY6" t="s">
        <v>14</v>
      </c>
      <c r="ZZ6" s="1" t="s">
        <v>15</v>
      </c>
    </row>
    <row r="7" spans="1:702">
      <c r="A7" s="58"/>
      <c r="B7" s="59" t="s">
        <v>16</v>
      </c>
      <c r="C7" s="28"/>
      <c r="D7" s="29"/>
      <c r="E7" s="28"/>
      <c r="F7" s="30"/>
      <c r="G7" s="18"/>
    </row>
    <row r="8" spans="1:702">
      <c r="A8" s="58"/>
      <c r="B8" s="60" t="s">
        <v>17</v>
      </c>
      <c r="C8" s="28"/>
      <c r="D8" s="29"/>
      <c r="E8" s="28"/>
      <c r="F8" s="30"/>
      <c r="G8" s="18"/>
    </row>
    <row r="9" spans="1:702" ht="30">
      <c r="A9" s="54" t="s">
        <v>18</v>
      </c>
      <c r="B9" s="55" t="s">
        <v>19</v>
      </c>
      <c r="C9" s="28"/>
      <c r="D9" s="29"/>
      <c r="E9" s="28"/>
      <c r="F9" s="30"/>
      <c r="G9" s="18"/>
      <c r="ZY9" t="s">
        <v>20</v>
      </c>
      <c r="ZZ9" s="1"/>
    </row>
    <row r="10" spans="1:702">
      <c r="A10" s="56" t="s">
        <v>21</v>
      </c>
      <c r="B10" s="57" t="s">
        <v>22</v>
      </c>
      <c r="C10" s="31" t="s">
        <v>23</v>
      </c>
      <c r="D10" s="32">
        <v>99.39</v>
      </c>
      <c r="E10" s="31"/>
      <c r="F10" s="33"/>
      <c r="G10" s="19">
        <f>ROUND(D10*F10,2)</f>
        <v>0</v>
      </c>
      <c r="ZY10" t="s">
        <v>24</v>
      </c>
      <c r="ZZ10" s="1" t="s">
        <v>25</v>
      </c>
    </row>
    <row r="11" spans="1:702">
      <c r="A11" s="58"/>
      <c r="B11" s="59" t="s">
        <v>26</v>
      </c>
      <c r="C11" s="28"/>
      <c r="D11" s="29"/>
      <c r="E11" s="28"/>
      <c r="F11" s="30"/>
      <c r="G11" s="18"/>
    </row>
    <row r="12" spans="1:702">
      <c r="A12" s="58"/>
      <c r="B12" s="60" t="s">
        <v>27</v>
      </c>
      <c r="C12" s="28"/>
      <c r="D12" s="29"/>
      <c r="E12" s="28"/>
      <c r="F12" s="30"/>
      <c r="G12" s="18"/>
    </row>
    <row r="13" spans="1:702">
      <c r="A13" s="54" t="s">
        <v>28</v>
      </c>
      <c r="B13" s="55" t="s">
        <v>29</v>
      </c>
      <c r="C13" s="28"/>
      <c r="D13" s="29"/>
      <c r="E13" s="28"/>
      <c r="F13" s="30"/>
      <c r="G13" s="18"/>
      <c r="ZY13" t="s">
        <v>30</v>
      </c>
      <c r="ZZ13" s="1"/>
    </row>
    <row r="14" spans="1:702">
      <c r="A14" s="56" t="s">
        <v>31</v>
      </c>
      <c r="B14" s="57" t="s">
        <v>32</v>
      </c>
      <c r="C14" s="31" t="s">
        <v>13</v>
      </c>
      <c r="D14" s="32">
        <v>12.11</v>
      </c>
      <c r="E14" s="31"/>
      <c r="F14" s="33"/>
      <c r="G14" s="43">
        <f>ROUND(D14*F14,2)</f>
        <v>0</v>
      </c>
      <c r="ZY14" t="s">
        <v>33</v>
      </c>
      <c r="ZZ14" s="1" t="s">
        <v>34</v>
      </c>
    </row>
    <row r="15" spans="1:702">
      <c r="A15" s="58"/>
      <c r="B15" s="59" t="s">
        <v>35</v>
      </c>
      <c r="C15" s="28"/>
      <c r="D15" s="29"/>
      <c r="E15" s="28"/>
      <c r="F15" s="30"/>
      <c r="G15" s="18"/>
    </row>
    <row r="16" spans="1:702" ht="24">
      <c r="A16" s="58"/>
      <c r="B16" s="60" t="s">
        <v>389</v>
      </c>
      <c r="C16" s="28"/>
      <c r="D16" s="29"/>
      <c r="E16" s="28"/>
      <c r="F16" s="30"/>
      <c r="G16" s="18"/>
    </row>
    <row r="17" spans="1:702">
      <c r="A17" s="54" t="s">
        <v>36</v>
      </c>
      <c r="B17" s="55" t="s">
        <v>37</v>
      </c>
      <c r="C17" s="28"/>
      <c r="D17" s="29"/>
      <c r="E17" s="28"/>
      <c r="F17" s="30"/>
      <c r="G17" s="18"/>
      <c r="ZY17" t="s">
        <v>38</v>
      </c>
      <c r="ZZ17" s="1"/>
    </row>
    <row r="18" spans="1:702" ht="24">
      <c r="A18" s="56" t="s">
        <v>39</v>
      </c>
      <c r="B18" s="57" t="s">
        <v>390</v>
      </c>
      <c r="C18" s="31" t="s">
        <v>40</v>
      </c>
      <c r="D18" s="32">
        <v>48.75</v>
      </c>
      <c r="E18" s="31"/>
      <c r="F18" s="33"/>
      <c r="G18" s="19">
        <f>ROUND(D18*F18,2)</f>
        <v>0</v>
      </c>
      <c r="ZY18" t="s">
        <v>41</v>
      </c>
      <c r="ZZ18" s="1" t="s">
        <v>42</v>
      </c>
    </row>
    <row r="19" spans="1:702">
      <c r="A19" s="58"/>
      <c r="B19" s="59" t="s">
        <v>43</v>
      </c>
      <c r="C19" s="28"/>
      <c r="D19" s="29"/>
      <c r="E19" s="28"/>
      <c r="F19" s="30"/>
      <c r="G19" s="18"/>
    </row>
    <row r="20" spans="1:702" ht="24">
      <c r="A20" s="58"/>
      <c r="B20" s="60" t="s">
        <v>44</v>
      </c>
      <c r="C20" s="28"/>
      <c r="D20" s="29"/>
      <c r="E20" s="28"/>
      <c r="F20" s="30"/>
      <c r="G20" s="18"/>
    </row>
    <row r="21" spans="1:702" ht="24">
      <c r="A21" s="56" t="s">
        <v>45</v>
      </c>
      <c r="B21" s="57" t="s">
        <v>391</v>
      </c>
      <c r="C21" s="31" t="s">
        <v>46</v>
      </c>
      <c r="D21" s="32">
        <v>113.38</v>
      </c>
      <c r="E21" s="31"/>
      <c r="F21" s="33"/>
      <c r="G21" s="19">
        <f>ROUND(D21*F21,2)</f>
        <v>0</v>
      </c>
      <c r="ZY21" t="s">
        <v>47</v>
      </c>
      <c r="ZZ21" s="1" t="s">
        <v>48</v>
      </c>
    </row>
    <row r="22" spans="1:702">
      <c r="A22" s="58"/>
      <c r="B22" s="59" t="s">
        <v>49</v>
      </c>
      <c r="C22" s="28"/>
      <c r="D22" s="29"/>
      <c r="E22" s="28"/>
      <c r="F22" s="30"/>
      <c r="G22" s="18"/>
    </row>
    <row r="23" spans="1:702" ht="24">
      <c r="A23" s="58"/>
      <c r="B23" s="60" t="s">
        <v>50</v>
      </c>
      <c r="C23" s="28"/>
      <c r="D23" s="29"/>
      <c r="E23" s="28"/>
      <c r="F23" s="30"/>
      <c r="G23" s="18"/>
    </row>
    <row r="24" spans="1:702" ht="24">
      <c r="A24" s="56" t="s">
        <v>51</v>
      </c>
      <c r="B24" s="57" t="s">
        <v>52</v>
      </c>
      <c r="C24" s="31" t="s">
        <v>53</v>
      </c>
      <c r="D24" s="32">
        <v>46.39</v>
      </c>
      <c r="E24" s="31"/>
      <c r="F24" s="33"/>
      <c r="G24" s="19">
        <f>ROUND(D24*F24,2)</f>
        <v>0</v>
      </c>
      <c r="ZY24" t="s">
        <v>54</v>
      </c>
      <c r="ZZ24" s="1" t="s">
        <v>55</v>
      </c>
    </row>
    <row r="25" spans="1:702">
      <c r="A25" s="58"/>
      <c r="B25" s="59" t="s">
        <v>56</v>
      </c>
      <c r="C25" s="28"/>
      <c r="D25" s="29"/>
      <c r="E25" s="28"/>
      <c r="F25" s="30"/>
      <c r="G25" s="18"/>
    </row>
    <row r="26" spans="1:702">
      <c r="A26" s="58"/>
      <c r="B26" s="60" t="s">
        <v>57</v>
      </c>
      <c r="C26" s="28"/>
      <c r="D26" s="29"/>
      <c r="E26" s="28"/>
      <c r="F26" s="30"/>
      <c r="G26" s="18"/>
    </row>
    <row r="27" spans="1:702">
      <c r="A27" s="56" t="s">
        <v>58</v>
      </c>
      <c r="B27" s="57" t="s">
        <v>59</v>
      </c>
      <c r="C27" s="31" t="s">
        <v>60</v>
      </c>
      <c r="D27" s="32">
        <v>1</v>
      </c>
      <c r="E27" s="31"/>
      <c r="F27" s="33"/>
      <c r="G27" s="19">
        <f>ROUND(D27*F27,2)</f>
        <v>0</v>
      </c>
      <c r="ZY27" t="s">
        <v>61</v>
      </c>
      <c r="ZZ27" s="1" t="s">
        <v>62</v>
      </c>
    </row>
    <row r="28" spans="1:702">
      <c r="A28" s="58"/>
      <c r="B28" s="59" t="s">
        <v>63</v>
      </c>
      <c r="C28" s="28"/>
      <c r="D28" s="29"/>
      <c r="E28" s="28"/>
      <c r="F28" s="30"/>
      <c r="G28" s="18"/>
    </row>
    <row r="29" spans="1:702">
      <c r="A29" s="58"/>
      <c r="B29" s="60" t="s">
        <v>64</v>
      </c>
      <c r="C29" s="28"/>
      <c r="D29" s="29"/>
      <c r="E29" s="28"/>
      <c r="F29" s="30"/>
      <c r="G29" s="18"/>
    </row>
    <row r="30" spans="1:702">
      <c r="A30" s="56" t="s">
        <v>65</v>
      </c>
      <c r="B30" s="57" t="s">
        <v>66</v>
      </c>
      <c r="C30" s="31" t="s">
        <v>67</v>
      </c>
      <c r="D30" s="32">
        <v>1</v>
      </c>
      <c r="E30" s="31"/>
      <c r="F30" s="33"/>
      <c r="G30" s="19">
        <f>ROUND(D30*F30,2)</f>
        <v>0</v>
      </c>
      <c r="ZY30" t="s">
        <v>68</v>
      </c>
      <c r="ZZ30" s="1" t="s">
        <v>69</v>
      </c>
    </row>
    <row r="31" spans="1:702">
      <c r="A31" s="56" t="s">
        <v>70</v>
      </c>
      <c r="B31" s="57" t="s">
        <v>71</v>
      </c>
      <c r="C31" s="31" t="s">
        <v>72</v>
      </c>
      <c r="D31" s="32">
        <v>3</v>
      </c>
      <c r="E31" s="31"/>
      <c r="F31" s="33"/>
      <c r="G31" s="19">
        <f>ROUND(D31*F31,2)</f>
        <v>0</v>
      </c>
      <c r="ZY31" t="s">
        <v>73</v>
      </c>
      <c r="ZZ31" s="1" t="s">
        <v>74</v>
      </c>
    </row>
    <row r="32" spans="1:702">
      <c r="A32" s="58"/>
      <c r="B32" s="59" t="s">
        <v>75</v>
      </c>
      <c r="C32" s="28"/>
      <c r="D32" s="29"/>
      <c r="E32" s="28"/>
      <c r="F32" s="30"/>
      <c r="G32" s="18"/>
    </row>
    <row r="33" spans="1:702">
      <c r="A33" s="58"/>
      <c r="B33" s="60" t="s">
        <v>76</v>
      </c>
      <c r="C33" s="28"/>
      <c r="D33" s="29"/>
      <c r="E33" s="28"/>
      <c r="F33" s="30"/>
      <c r="G33" s="18"/>
    </row>
    <row r="34" spans="1:702">
      <c r="A34" s="54" t="s">
        <v>77</v>
      </c>
      <c r="B34" s="55" t="s">
        <v>78</v>
      </c>
      <c r="C34" s="28"/>
      <c r="D34" s="29"/>
      <c r="E34" s="28"/>
      <c r="F34" s="30"/>
      <c r="G34" s="18"/>
      <c r="ZY34" t="s">
        <v>79</v>
      </c>
      <c r="ZZ34" s="1"/>
    </row>
    <row r="35" spans="1:702" ht="24">
      <c r="A35" s="56" t="s">
        <v>80</v>
      </c>
      <c r="B35" s="57" t="s">
        <v>81</v>
      </c>
      <c r="C35" s="31" t="s">
        <v>82</v>
      </c>
      <c r="D35" s="32">
        <v>100.96</v>
      </c>
      <c r="E35" s="31"/>
      <c r="F35" s="33"/>
      <c r="G35" s="43">
        <f>ROUND(D35*F35,2)</f>
        <v>0</v>
      </c>
      <c r="ZY35" t="s">
        <v>83</v>
      </c>
      <c r="ZZ35" s="1" t="s">
        <v>84</v>
      </c>
    </row>
    <row r="36" spans="1:702">
      <c r="A36" s="58"/>
      <c r="B36" s="59" t="s">
        <v>85</v>
      </c>
      <c r="C36" s="28"/>
      <c r="D36" s="29"/>
      <c r="E36" s="28"/>
      <c r="F36" s="30"/>
      <c r="G36" s="44"/>
    </row>
    <row r="37" spans="1:702" ht="24">
      <c r="A37" s="58"/>
      <c r="B37" s="60" t="s">
        <v>86</v>
      </c>
      <c r="C37" s="28"/>
      <c r="D37" s="29"/>
      <c r="E37" s="28"/>
      <c r="F37" s="30"/>
      <c r="G37" s="44"/>
    </row>
    <row r="38" spans="1:702" s="6" customFormat="1">
      <c r="A38" s="61"/>
      <c r="B38" s="62"/>
      <c r="C38" s="34"/>
      <c r="D38" s="35"/>
      <c r="E38" s="34"/>
      <c r="F38" s="36"/>
      <c r="G38" s="45"/>
    </row>
    <row r="39" spans="1:702" ht="24">
      <c r="A39" s="56" t="s">
        <v>87</v>
      </c>
      <c r="B39" s="57" t="s">
        <v>88</v>
      </c>
      <c r="C39" s="31" t="s">
        <v>89</v>
      </c>
      <c r="D39" s="32">
        <v>36.4</v>
      </c>
      <c r="E39" s="31"/>
      <c r="F39" s="33"/>
      <c r="G39" s="43">
        <f>ROUND(D39*F39,2)</f>
        <v>0</v>
      </c>
      <c r="ZY39" t="s">
        <v>90</v>
      </c>
      <c r="ZZ39" s="1" t="s">
        <v>91</v>
      </c>
    </row>
    <row r="40" spans="1:702">
      <c r="A40" s="58"/>
      <c r="B40" s="59" t="s">
        <v>92</v>
      </c>
      <c r="C40" s="28"/>
      <c r="D40" s="29"/>
      <c r="E40" s="28"/>
      <c r="F40" s="30"/>
      <c r="G40" s="18"/>
    </row>
    <row r="41" spans="1:702" ht="24">
      <c r="A41" s="58"/>
      <c r="B41" s="60" t="s">
        <v>93</v>
      </c>
      <c r="C41" s="28"/>
      <c r="D41" s="29"/>
      <c r="E41" s="28"/>
      <c r="F41" s="30"/>
      <c r="G41" s="18"/>
    </row>
    <row r="42" spans="1:702">
      <c r="A42" s="56"/>
      <c r="B42" s="57"/>
      <c r="C42" s="31"/>
      <c r="D42" s="32"/>
      <c r="E42" s="31"/>
      <c r="F42" s="33"/>
      <c r="G42" s="19"/>
      <c r="ZY42" t="s">
        <v>94</v>
      </c>
      <c r="ZZ42" s="1" t="s">
        <v>95</v>
      </c>
    </row>
    <row r="43" spans="1:702">
      <c r="A43" s="58"/>
      <c r="B43" s="59"/>
      <c r="C43" s="28"/>
      <c r="D43" s="29"/>
      <c r="E43" s="28"/>
      <c r="F43" s="30"/>
      <c r="G43" s="18"/>
    </row>
    <row r="44" spans="1:702">
      <c r="A44" s="54" t="s">
        <v>96</v>
      </c>
      <c r="B44" s="55" t="s">
        <v>97</v>
      </c>
      <c r="C44" s="28"/>
      <c r="D44" s="29"/>
      <c r="E44" s="28"/>
      <c r="F44" s="30"/>
      <c r="G44" s="18"/>
      <c r="ZY44" t="s">
        <v>98</v>
      </c>
      <c r="ZZ44" s="1"/>
    </row>
    <row r="45" spans="1:702" ht="24">
      <c r="A45" s="56" t="s">
        <v>99</v>
      </c>
      <c r="B45" s="57" t="s">
        <v>100</v>
      </c>
      <c r="C45" s="31" t="s">
        <v>101</v>
      </c>
      <c r="D45" s="32">
        <v>5</v>
      </c>
      <c r="E45" s="31"/>
      <c r="F45" s="33"/>
      <c r="G45" s="43">
        <f>ROUND(D45*F45,2)</f>
        <v>0</v>
      </c>
      <c r="ZY45" t="s">
        <v>102</v>
      </c>
      <c r="ZZ45" s="1" t="s">
        <v>103</v>
      </c>
    </row>
    <row r="46" spans="1:702">
      <c r="A46" s="58"/>
      <c r="B46" s="59" t="s">
        <v>104</v>
      </c>
      <c r="C46" s="28"/>
      <c r="D46" s="29"/>
      <c r="E46" s="28"/>
      <c r="F46" s="30"/>
      <c r="G46" s="44"/>
    </row>
    <row r="47" spans="1:702" ht="24">
      <c r="A47" s="58"/>
      <c r="B47" s="60" t="s">
        <v>105</v>
      </c>
      <c r="C47" s="28"/>
      <c r="D47" s="29"/>
      <c r="E47" s="28"/>
      <c r="F47" s="30"/>
      <c r="G47" s="44"/>
    </row>
    <row r="48" spans="1:702">
      <c r="A48" s="56" t="s">
        <v>106</v>
      </c>
      <c r="B48" s="57" t="s">
        <v>107</v>
      </c>
      <c r="C48" s="31" t="s">
        <v>108</v>
      </c>
      <c r="D48" s="32">
        <v>10</v>
      </c>
      <c r="E48" s="31"/>
      <c r="F48" s="33"/>
      <c r="G48" s="43">
        <f>ROUND(D48*F48,2)</f>
        <v>0</v>
      </c>
      <c r="ZY48" t="s">
        <v>109</v>
      </c>
      <c r="ZZ48" s="1" t="s">
        <v>110</v>
      </c>
    </row>
    <row r="49" spans="1:702">
      <c r="A49" s="58"/>
      <c r="B49" s="60" t="s">
        <v>111</v>
      </c>
      <c r="C49" s="28"/>
      <c r="D49" s="29"/>
      <c r="E49" s="28"/>
      <c r="F49" s="30"/>
      <c r="G49" s="18"/>
    </row>
    <row r="50" spans="1:702">
      <c r="A50" s="58"/>
      <c r="B50" s="63"/>
      <c r="C50" s="28"/>
      <c r="D50" s="29"/>
      <c r="E50" s="28"/>
      <c r="F50" s="30"/>
      <c r="G50" s="20"/>
    </row>
    <row r="51" spans="1:702" ht="15.75">
      <c r="A51" s="64"/>
      <c r="B51" s="65" t="s">
        <v>112</v>
      </c>
      <c r="C51" s="28"/>
      <c r="D51" s="29"/>
      <c r="E51" s="28"/>
      <c r="F51" s="30"/>
      <c r="G51" s="22">
        <f>SUBTOTAL(109,G5:G50)</f>
        <v>0</v>
      </c>
      <c r="H51" s="2"/>
      <c r="ZY51" t="s">
        <v>113</v>
      </c>
    </row>
    <row r="52" spans="1:702">
      <c r="A52" s="58"/>
      <c r="B52" s="63"/>
      <c r="C52" s="28"/>
      <c r="D52" s="29"/>
      <c r="E52" s="28"/>
      <c r="F52" s="30"/>
      <c r="G52" s="17"/>
    </row>
    <row r="53" spans="1:702" ht="18">
      <c r="A53" s="52" t="s">
        <v>114</v>
      </c>
      <c r="B53" s="53" t="s">
        <v>115</v>
      </c>
      <c r="C53" s="28"/>
      <c r="D53" s="29"/>
      <c r="E53" s="28"/>
      <c r="F53" s="30"/>
      <c r="G53" s="18"/>
      <c r="ZY53" t="s">
        <v>116</v>
      </c>
      <c r="ZZ53" s="1"/>
    </row>
    <row r="54" spans="1:702">
      <c r="A54" s="54" t="s">
        <v>117</v>
      </c>
      <c r="B54" s="55" t="s">
        <v>118</v>
      </c>
      <c r="C54" s="28"/>
      <c r="D54" s="29"/>
      <c r="E54" s="28"/>
      <c r="F54" s="30"/>
      <c r="G54" s="18"/>
      <c r="ZY54" t="s">
        <v>119</v>
      </c>
      <c r="ZZ54" s="1"/>
    </row>
    <row r="55" spans="1:702">
      <c r="A55" s="56" t="s">
        <v>120</v>
      </c>
      <c r="B55" s="57" t="s">
        <v>121</v>
      </c>
      <c r="C55" s="31" t="s">
        <v>122</v>
      </c>
      <c r="D55" s="32">
        <v>8</v>
      </c>
      <c r="E55" s="31"/>
      <c r="F55" s="33"/>
      <c r="G55" s="43">
        <f>ROUND(D55*F55,2)</f>
        <v>0</v>
      </c>
      <c r="H55">
        <f>4+4</f>
        <v>8</v>
      </c>
      <c r="ZY55" t="s">
        <v>123</v>
      </c>
      <c r="ZZ55" s="1" t="s">
        <v>124</v>
      </c>
    </row>
    <row r="56" spans="1:702">
      <c r="A56" s="58"/>
      <c r="B56" s="59" t="s">
        <v>125</v>
      </c>
      <c r="C56" s="28"/>
      <c r="D56" s="29"/>
      <c r="E56" s="28"/>
      <c r="F56" s="30"/>
      <c r="G56" s="44"/>
    </row>
    <row r="57" spans="1:702">
      <c r="A57" s="58"/>
      <c r="B57" s="60" t="s">
        <v>126</v>
      </c>
      <c r="C57" s="28"/>
      <c r="D57" s="29"/>
      <c r="E57" s="28"/>
      <c r="F57" s="30"/>
      <c r="G57" s="44"/>
    </row>
    <row r="58" spans="1:702">
      <c r="A58" s="56" t="s">
        <v>127</v>
      </c>
      <c r="B58" s="57" t="s">
        <v>399</v>
      </c>
      <c r="C58" s="31" t="s">
        <v>128</v>
      </c>
      <c r="D58" s="32">
        <v>12</v>
      </c>
      <c r="E58" s="31"/>
      <c r="F58" s="33"/>
      <c r="G58" s="43">
        <f>ROUND(D58*F58,2)</f>
        <v>0</v>
      </c>
      <c r="H58">
        <f>1.8*2+(1.27+1.6)*2+1.2*2</f>
        <v>11.74</v>
      </c>
      <c r="ZY58" t="s">
        <v>129</v>
      </c>
      <c r="ZZ58" s="1" t="s">
        <v>130</v>
      </c>
    </row>
    <row r="59" spans="1:702">
      <c r="A59" s="58"/>
      <c r="B59" s="59" t="s">
        <v>131</v>
      </c>
      <c r="C59" s="28"/>
      <c r="D59" s="29"/>
      <c r="E59" s="28"/>
      <c r="F59" s="30"/>
      <c r="G59" s="44"/>
    </row>
    <row r="60" spans="1:702">
      <c r="A60" s="58"/>
      <c r="B60" s="60" t="s">
        <v>132</v>
      </c>
      <c r="C60" s="28"/>
      <c r="D60" s="29"/>
      <c r="E60" s="28"/>
      <c r="F60" s="30"/>
      <c r="G60" s="44"/>
    </row>
    <row r="61" spans="1:702">
      <c r="A61" s="56" t="s">
        <v>133</v>
      </c>
      <c r="B61" s="57" t="s">
        <v>400</v>
      </c>
      <c r="C61" s="31" t="s">
        <v>134</v>
      </c>
      <c r="D61" s="32">
        <v>12.2</v>
      </c>
      <c r="E61" s="31"/>
      <c r="F61" s="33"/>
      <c r="G61" s="43">
        <f>ROUND(D61*F61,2)</f>
        <v>0</v>
      </c>
      <c r="H61">
        <f>4+1.5+1.5+0.8*2+3.59</f>
        <v>12.19</v>
      </c>
      <c r="ZY61" t="s">
        <v>135</v>
      </c>
      <c r="ZZ61" s="1" t="s">
        <v>136</v>
      </c>
    </row>
    <row r="62" spans="1:702">
      <c r="A62" s="58"/>
      <c r="B62" s="59" t="s">
        <v>137</v>
      </c>
      <c r="C62" s="28"/>
      <c r="D62" s="29"/>
      <c r="E62" s="28"/>
      <c r="F62" s="30"/>
      <c r="G62" s="44"/>
    </row>
    <row r="63" spans="1:702">
      <c r="A63" s="58"/>
      <c r="B63" s="60" t="s">
        <v>138</v>
      </c>
      <c r="C63" s="28"/>
      <c r="D63" s="29"/>
      <c r="E63" s="28"/>
      <c r="F63" s="30"/>
      <c r="G63" s="44"/>
    </row>
    <row r="64" spans="1:702">
      <c r="A64" s="56" t="s">
        <v>401</v>
      </c>
      <c r="B64" s="57" t="s">
        <v>402</v>
      </c>
      <c r="C64" s="31" t="s">
        <v>122</v>
      </c>
      <c r="D64" s="32">
        <v>2</v>
      </c>
      <c r="E64" s="31"/>
      <c r="F64" s="33"/>
      <c r="G64" s="43">
        <f>ROUND(D64*F64,2)</f>
        <v>0</v>
      </c>
      <c r="ZY64" t="s">
        <v>14</v>
      </c>
      <c r="ZZ64" s="1" t="s">
        <v>136</v>
      </c>
    </row>
    <row r="65" spans="1:702">
      <c r="A65" s="58"/>
      <c r="B65" s="59" t="s">
        <v>125</v>
      </c>
      <c r="C65" s="28"/>
      <c r="D65" s="29"/>
      <c r="E65" s="28"/>
      <c r="F65" s="30"/>
      <c r="G65" s="18"/>
    </row>
    <row r="66" spans="1:702">
      <c r="A66" s="58"/>
      <c r="B66" s="60" t="s">
        <v>126</v>
      </c>
      <c r="C66" s="28"/>
      <c r="D66" s="29"/>
      <c r="E66" s="28"/>
      <c r="F66" s="30"/>
      <c r="G66" s="18"/>
    </row>
    <row r="67" spans="1:702">
      <c r="A67" s="71"/>
      <c r="B67" s="60"/>
      <c r="C67" s="28"/>
      <c r="D67" s="29"/>
      <c r="E67" s="28"/>
      <c r="F67" s="30"/>
      <c r="G67" s="18"/>
    </row>
    <row r="68" spans="1:702" ht="16.899999999999999" customHeight="1">
      <c r="A68" s="54" t="s">
        <v>139</v>
      </c>
      <c r="B68" s="55" t="s">
        <v>140</v>
      </c>
      <c r="C68" s="28"/>
      <c r="D68" s="29"/>
      <c r="E68" s="28"/>
      <c r="F68" s="30"/>
      <c r="G68" s="18"/>
      <c r="ZY68" t="s">
        <v>141</v>
      </c>
      <c r="ZZ68" s="1"/>
    </row>
    <row r="69" spans="1:702" ht="24">
      <c r="A69" s="56" t="s">
        <v>142</v>
      </c>
      <c r="B69" s="57" t="s">
        <v>143</v>
      </c>
      <c r="C69" s="31" t="s">
        <v>144</v>
      </c>
      <c r="D69" s="32">
        <v>61.98</v>
      </c>
      <c r="E69" s="31"/>
      <c r="F69" s="33"/>
      <c r="G69" s="43">
        <f>ROUND(D69*F69,2)</f>
        <v>0</v>
      </c>
      <c r="ZY69" t="s">
        <v>145</v>
      </c>
      <c r="ZZ69" s="1" t="s">
        <v>146</v>
      </c>
    </row>
    <row r="70" spans="1:702">
      <c r="A70" s="58"/>
      <c r="B70" s="59" t="s">
        <v>147</v>
      </c>
      <c r="C70" s="28"/>
      <c r="D70" s="29"/>
      <c r="E70" s="28"/>
      <c r="F70" s="30"/>
      <c r="G70" s="18"/>
    </row>
    <row r="71" spans="1:702">
      <c r="A71" s="58"/>
      <c r="B71" s="60" t="s">
        <v>148</v>
      </c>
      <c r="C71" s="28"/>
      <c r="D71" s="29"/>
      <c r="E71" s="28"/>
      <c r="F71" s="30"/>
      <c r="G71" s="18"/>
    </row>
    <row r="72" spans="1:702" ht="24">
      <c r="A72" s="56" t="s">
        <v>149</v>
      </c>
      <c r="B72" s="57" t="s">
        <v>150</v>
      </c>
      <c r="C72" s="31" t="s">
        <v>151</v>
      </c>
      <c r="D72" s="32">
        <v>123.4</v>
      </c>
      <c r="E72" s="31"/>
      <c r="F72" s="33"/>
      <c r="G72" s="19">
        <f>ROUND(D72*F72,2)</f>
        <v>0</v>
      </c>
      <c r="ZY72" t="s">
        <v>152</v>
      </c>
      <c r="ZZ72" s="1" t="s">
        <v>153</v>
      </c>
    </row>
    <row r="73" spans="1:702">
      <c r="A73" s="58"/>
      <c r="B73" s="59" t="s">
        <v>154</v>
      </c>
      <c r="C73" s="28"/>
      <c r="D73" s="29"/>
      <c r="E73" s="28"/>
      <c r="F73" s="30"/>
      <c r="G73" s="18"/>
    </row>
    <row r="74" spans="1:702" ht="24">
      <c r="A74" s="58"/>
      <c r="B74" s="60" t="s">
        <v>155</v>
      </c>
      <c r="C74" s="28"/>
      <c r="D74" s="29"/>
      <c r="E74" s="28"/>
      <c r="F74" s="30"/>
      <c r="G74" s="18"/>
    </row>
    <row r="75" spans="1:702">
      <c r="A75" s="58"/>
      <c r="B75" s="63"/>
      <c r="C75" s="28"/>
      <c r="D75" s="29"/>
      <c r="E75" s="28"/>
      <c r="F75" s="30"/>
      <c r="G75" s="20"/>
    </row>
    <row r="76" spans="1:702" ht="15.75">
      <c r="A76" s="64"/>
      <c r="B76" s="65" t="s">
        <v>156</v>
      </c>
      <c r="C76" s="28"/>
      <c r="D76" s="29"/>
      <c r="E76" s="28"/>
      <c r="F76" s="30"/>
      <c r="G76" s="22">
        <f>SUBTOTAL(109,G54:G75)</f>
        <v>0</v>
      </c>
      <c r="H76" s="2"/>
      <c r="ZY76" t="s">
        <v>157</v>
      </c>
    </row>
    <row r="77" spans="1:702">
      <c r="A77" s="58"/>
      <c r="B77" s="63"/>
      <c r="C77" s="28"/>
      <c r="D77" s="29"/>
      <c r="E77" s="28"/>
      <c r="F77" s="30"/>
      <c r="G77" s="17"/>
    </row>
    <row r="78" spans="1:702" ht="18">
      <c r="A78" s="52" t="s">
        <v>158</v>
      </c>
      <c r="B78" s="53" t="s">
        <v>159</v>
      </c>
      <c r="C78" s="28"/>
      <c r="D78" s="29"/>
      <c r="E78" s="28"/>
      <c r="F78" s="30"/>
      <c r="G78" s="18"/>
      <c r="ZY78" t="s">
        <v>160</v>
      </c>
      <c r="ZZ78" s="1"/>
    </row>
    <row r="79" spans="1:702">
      <c r="A79" s="54" t="s">
        <v>161</v>
      </c>
      <c r="B79" s="55" t="s">
        <v>162</v>
      </c>
      <c r="C79" s="28"/>
      <c r="D79" s="29"/>
      <c r="E79" s="28"/>
      <c r="F79" s="30"/>
      <c r="G79" s="18"/>
      <c r="ZY79" t="s">
        <v>163</v>
      </c>
      <c r="ZZ79" s="1"/>
    </row>
    <row r="80" spans="1:702">
      <c r="A80" s="56" t="s">
        <v>164</v>
      </c>
      <c r="B80" s="57" t="s">
        <v>165</v>
      </c>
      <c r="C80" s="31" t="s">
        <v>166</v>
      </c>
      <c r="D80" s="32">
        <v>82</v>
      </c>
      <c r="E80" s="31"/>
      <c r="F80" s="33"/>
      <c r="G80" s="19">
        <f>ROUND(D80*F80,2)</f>
        <v>0</v>
      </c>
      <c r="ZY80" t="s">
        <v>167</v>
      </c>
      <c r="ZZ80" s="1" t="s">
        <v>168</v>
      </c>
    </row>
    <row r="81" spans="1:702">
      <c r="A81" s="58"/>
      <c r="B81" s="59" t="s">
        <v>169</v>
      </c>
      <c r="C81" s="28"/>
      <c r="D81" s="29"/>
      <c r="E81" s="28"/>
      <c r="F81" s="30"/>
      <c r="G81" s="18"/>
    </row>
    <row r="82" spans="1:702" ht="24">
      <c r="A82" s="58"/>
      <c r="B82" s="60" t="s">
        <v>396</v>
      </c>
      <c r="C82" s="28"/>
      <c r="D82" s="29"/>
      <c r="E82" s="28"/>
      <c r="F82" s="30"/>
      <c r="G82" s="18"/>
    </row>
    <row r="83" spans="1:702">
      <c r="A83" s="58"/>
      <c r="B83" s="63"/>
      <c r="C83" s="28"/>
      <c r="D83" s="29"/>
      <c r="E83" s="28"/>
      <c r="F83" s="30"/>
      <c r="G83" s="20"/>
    </row>
    <row r="84" spans="1:702" ht="15.75">
      <c r="A84" s="64"/>
      <c r="B84" s="65" t="s">
        <v>170</v>
      </c>
      <c r="C84" s="28"/>
      <c r="D84" s="29"/>
      <c r="E84" s="28"/>
      <c r="F84" s="30"/>
      <c r="G84" s="22">
        <f>SUBTOTAL(109,G79:G83)</f>
        <v>0</v>
      </c>
      <c r="H84" s="2"/>
      <c r="ZY84" t="s">
        <v>171</v>
      </c>
    </row>
    <row r="85" spans="1:702">
      <c r="A85" s="58"/>
      <c r="B85" s="63"/>
      <c r="C85" s="28"/>
      <c r="D85" s="29"/>
      <c r="E85" s="28"/>
      <c r="F85" s="30"/>
      <c r="G85" s="17"/>
    </row>
    <row r="86" spans="1:702" ht="18">
      <c r="A86" s="52" t="s">
        <v>172</v>
      </c>
      <c r="B86" s="53" t="s">
        <v>173</v>
      </c>
      <c r="C86" s="28"/>
      <c r="D86" s="29"/>
      <c r="E86" s="28"/>
      <c r="F86" s="30"/>
      <c r="G86" s="18"/>
      <c r="ZY86" t="s">
        <v>174</v>
      </c>
      <c r="ZZ86" s="1"/>
    </row>
    <row r="87" spans="1:702" ht="24" customHeight="1">
      <c r="A87" s="54" t="s">
        <v>175</v>
      </c>
      <c r="B87" s="55" t="s">
        <v>393</v>
      </c>
      <c r="C87" s="28"/>
      <c r="D87" s="29"/>
      <c r="E87" s="28"/>
      <c r="F87" s="30"/>
      <c r="G87" s="18"/>
      <c r="ZY87" t="s">
        <v>176</v>
      </c>
      <c r="ZZ87" s="1"/>
    </row>
    <row r="88" spans="1:702" ht="24">
      <c r="A88" s="56" t="s">
        <v>177</v>
      </c>
      <c r="B88" s="57" t="s">
        <v>392</v>
      </c>
      <c r="C88" s="31" t="s">
        <v>178</v>
      </c>
      <c r="D88" s="32">
        <v>2</v>
      </c>
      <c r="E88" s="31"/>
      <c r="F88" s="33"/>
      <c r="G88" s="43">
        <f>ROUND(D88*F88,2)</f>
        <v>0</v>
      </c>
      <c r="ZY88" t="s">
        <v>179</v>
      </c>
      <c r="ZZ88" s="1" t="s">
        <v>180</v>
      </c>
    </row>
    <row r="89" spans="1:702">
      <c r="A89" s="58"/>
      <c r="B89" s="59" t="s">
        <v>181</v>
      </c>
      <c r="C89" s="28"/>
      <c r="D89" s="29"/>
      <c r="E89" s="28"/>
      <c r="F89" s="30"/>
      <c r="G89" s="44"/>
    </row>
    <row r="90" spans="1:702">
      <c r="A90" s="58"/>
      <c r="B90" s="60" t="s">
        <v>182</v>
      </c>
      <c r="C90" s="28"/>
      <c r="D90" s="29"/>
      <c r="E90" s="28"/>
      <c r="F90" s="30"/>
      <c r="G90" s="44"/>
    </row>
    <row r="91" spans="1:702">
      <c r="A91" s="56" t="s">
        <v>183</v>
      </c>
      <c r="B91" s="57" t="s">
        <v>184</v>
      </c>
      <c r="C91" s="31" t="s">
        <v>185</v>
      </c>
      <c r="D91" s="32">
        <v>2</v>
      </c>
      <c r="E91" s="31"/>
      <c r="F91" s="33"/>
      <c r="G91" s="43">
        <f>ROUND(D91*F91,2)</f>
        <v>0</v>
      </c>
      <c r="ZY91" t="s">
        <v>186</v>
      </c>
      <c r="ZZ91" s="1" t="s">
        <v>187</v>
      </c>
    </row>
    <row r="92" spans="1:702">
      <c r="A92" s="58"/>
      <c r="B92" s="59" t="s">
        <v>188</v>
      </c>
      <c r="C92" s="28"/>
      <c r="D92" s="29"/>
      <c r="E92" s="28"/>
      <c r="F92" s="30"/>
      <c r="G92" s="44"/>
    </row>
    <row r="93" spans="1:702" ht="24">
      <c r="A93" s="58"/>
      <c r="B93" s="60" t="s">
        <v>189</v>
      </c>
      <c r="C93" s="28"/>
      <c r="D93" s="29"/>
      <c r="E93" s="28"/>
      <c r="F93" s="30"/>
      <c r="G93" s="44"/>
    </row>
    <row r="94" spans="1:702" ht="17.45" customHeight="1">
      <c r="A94" s="56" t="s">
        <v>190</v>
      </c>
      <c r="B94" s="57" t="s">
        <v>191</v>
      </c>
      <c r="C94" s="31" t="s">
        <v>192</v>
      </c>
      <c r="D94" s="32">
        <v>2</v>
      </c>
      <c r="E94" s="31"/>
      <c r="F94" s="33"/>
      <c r="G94" s="43">
        <f>ROUND(D94*F94,2)</f>
        <v>0</v>
      </c>
      <c r="ZY94" t="s">
        <v>193</v>
      </c>
      <c r="ZZ94" s="1" t="s">
        <v>194</v>
      </c>
    </row>
    <row r="95" spans="1:702">
      <c r="A95" s="58"/>
      <c r="B95" s="59" t="s">
        <v>195</v>
      </c>
      <c r="C95" s="28"/>
      <c r="D95" s="29"/>
      <c r="E95" s="28"/>
      <c r="F95" s="30"/>
      <c r="G95" s="18"/>
    </row>
    <row r="96" spans="1:702">
      <c r="A96" s="58"/>
      <c r="B96" s="60" t="s">
        <v>196</v>
      </c>
      <c r="C96" s="28"/>
      <c r="D96" s="29"/>
      <c r="E96" s="28"/>
      <c r="F96" s="30"/>
      <c r="G96" s="18"/>
    </row>
    <row r="97" spans="1:702">
      <c r="A97" s="56" t="s">
        <v>197</v>
      </c>
      <c r="B97" s="57" t="s">
        <v>198</v>
      </c>
      <c r="C97" s="31" t="s">
        <v>199</v>
      </c>
      <c r="D97" s="32">
        <v>1</v>
      </c>
      <c r="E97" s="31"/>
      <c r="F97" s="33"/>
      <c r="G97" s="19">
        <f>ROUND(D97*F97,2)</f>
        <v>0</v>
      </c>
      <c r="ZY97" t="s">
        <v>200</v>
      </c>
      <c r="ZZ97" s="1" t="s">
        <v>201</v>
      </c>
    </row>
    <row r="98" spans="1:702">
      <c r="A98" s="58"/>
      <c r="B98" s="59" t="s">
        <v>202</v>
      </c>
      <c r="C98" s="28"/>
      <c r="D98" s="29"/>
      <c r="E98" s="28"/>
      <c r="F98" s="30"/>
      <c r="G98" s="18"/>
    </row>
    <row r="99" spans="1:702">
      <c r="A99" s="58"/>
      <c r="B99" s="60" t="s">
        <v>203</v>
      </c>
      <c r="C99" s="28"/>
      <c r="D99" s="29"/>
      <c r="E99" s="28"/>
      <c r="F99" s="30"/>
      <c r="G99" s="18"/>
    </row>
    <row r="100" spans="1:702">
      <c r="A100" s="56" t="s">
        <v>204</v>
      </c>
      <c r="B100" s="57" t="s">
        <v>205</v>
      </c>
      <c r="C100" s="31" t="s">
        <v>206</v>
      </c>
      <c r="D100" s="32">
        <v>1</v>
      </c>
      <c r="E100" s="31"/>
      <c r="F100" s="33"/>
      <c r="G100" s="19">
        <f>ROUND(D100*F100,2)</f>
        <v>0</v>
      </c>
      <c r="ZY100" t="s">
        <v>207</v>
      </c>
      <c r="ZZ100" s="1" t="s">
        <v>208</v>
      </c>
    </row>
    <row r="101" spans="1:702">
      <c r="A101" s="58"/>
      <c r="B101" s="59" t="s">
        <v>209</v>
      </c>
      <c r="C101" s="28"/>
      <c r="D101" s="29"/>
      <c r="E101" s="28"/>
      <c r="F101" s="30"/>
      <c r="G101" s="18"/>
    </row>
    <row r="102" spans="1:702">
      <c r="A102" s="58"/>
      <c r="B102" s="60" t="s">
        <v>210</v>
      </c>
      <c r="C102" s="28"/>
      <c r="D102" s="29"/>
      <c r="E102" s="28"/>
      <c r="F102" s="30"/>
      <c r="G102" s="18"/>
    </row>
    <row r="103" spans="1:702">
      <c r="A103" s="56" t="s">
        <v>211</v>
      </c>
      <c r="B103" s="57" t="s">
        <v>212</v>
      </c>
      <c r="C103" s="31" t="s">
        <v>213</v>
      </c>
      <c r="D103" s="32">
        <v>1</v>
      </c>
      <c r="E103" s="31"/>
      <c r="F103" s="33"/>
      <c r="G103" s="19">
        <f>ROUND(D103*F103,2)</f>
        <v>0</v>
      </c>
      <c r="ZY103" t="s">
        <v>214</v>
      </c>
      <c r="ZZ103" s="1" t="s">
        <v>215</v>
      </c>
    </row>
    <row r="104" spans="1:702">
      <c r="A104" s="58"/>
      <c r="B104" s="59" t="s">
        <v>216</v>
      </c>
      <c r="C104" s="28"/>
      <c r="D104" s="29"/>
      <c r="E104" s="28"/>
      <c r="F104" s="30"/>
      <c r="G104" s="18"/>
    </row>
    <row r="105" spans="1:702">
      <c r="A105" s="58"/>
      <c r="B105" s="60" t="s">
        <v>217</v>
      </c>
      <c r="C105" s="28"/>
      <c r="D105" s="29"/>
      <c r="E105" s="28"/>
      <c r="F105" s="30"/>
      <c r="G105" s="18"/>
    </row>
    <row r="106" spans="1:702">
      <c r="A106" s="56" t="s">
        <v>218</v>
      </c>
      <c r="B106" s="57" t="s">
        <v>219</v>
      </c>
      <c r="C106" s="31" t="s">
        <v>220</v>
      </c>
      <c r="D106" s="32">
        <v>1</v>
      </c>
      <c r="E106" s="31"/>
      <c r="F106" s="33"/>
      <c r="G106" s="19">
        <f>ROUND(D106*F106,2)</f>
        <v>0</v>
      </c>
      <c r="ZY106" t="s">
        <v>221</v>
      </c>
      <c r="ZZ106" s="1" t="s">
        <v>222</v>
      </c>
    </row>
    <row r="107" spans="1:702">
      <c r="A107" s="58"/>
      <c r="B107" s="59" t="s">
        <v>223</v>
      </c>
      <c r="C107" s="28"/>
      <c r="D107" s="29"/>
      <c r="E107" s="28"/>
      <c r="F107" s="30"/>
      <c r="G107" s="18"/>
    </row>
    <row r="108" spans="1:702">
      <c r="A108" s="58"/>
      <c r="B108" s="60" t="s">
        <v>224</v>
      </c>
      <c r="C108" s="28"/>
      <c r="D108" s="29"/>
      <c r="E108" s="28"/>
      <c r="F108" s="30"/>
      <c r="G108" s="18"/>
    </row>
    <row r="109" spans="1:702">
      <c r="A109" s="56" t="s">
        <v>225</v>
      </c>
      <c r="B109" s="57" t="s">
        <v>226</v>
      </c>
      <c r="C109" s="31" t="s">
        <v>227</v>
      </c>
      <c r="D109" s="32">
        <v>3</v>
      </c>
      <c r="E109" s="31"/>
      <c r="F109" s="33"/>
      <c r="G109" s="19">
        <f>ROUND(D109*F109,2)</f>
        <v>0</v>
      </c>
      <c r="ZY109" t="s">
        <v>228</v>
      </c>
      <c r="ZZ109" s="1" t="s">
        <v>229</v>
      </c>
    </row>
    <row r="110" spans="1:702">
      <c r="A110" s="58"/>
      <c r="B110" s="59" t="s">
        <v>230</v>
      </c>
      <c r="C110" s="28"/>
      <c r="D110" s="29"/>
      <c r="E110" s="28"/>
      <c r="F110" s="30"/>
      <c r="G110" s="18"/>
    </row>
    <row r="111" spans="1:702">
      <c r="A111" s="58"/>
      <c r="B111" s="60" t="s">
        <v>231</v>
      </c>
      <c r="C111" s="28"/>
      <c r="D111" s="29"/>
      <c r="E111" s="28"/>
      <c r="F111" s="30"/>
      <c r="G111" s="18"/>
    </row>
    <row r="112" spans="1:702">
      <c r="A112" s="56" t="s">
        <v>232</v>
      </c>
      <c r="B112" s="57" t="s">
        <v>233</v>
      </c>
      <c r="C112" s="31" t="s">
        <v>234</v>
      </c>
      <c r="D112" s="32">
        <v>1</v>
      </c>
      <c r="E112" s="31"/>
      <c r="F112" s="33"/>
      <c r="G112" s="19">
        <f>ROUND(D112*F112,2)</f>
        <v>0</v>
      </c>
      <c r="ZY112" t="s">
        <v>235</v>
      </c>
      <c r="ZZ112" s="1" t="s">
        <v>236</v>
      </c>
    </row>
    <row r="113" spans="1:702">
      <c r="A113" s="58"/>
      <c r="B113" s="59" t="s">
        <v>237</v>
      </c>
      <c r="C113" s="28"/>
      <c r="D113" s="29"/>
      <c r="E113" s="28"/>
      <c r="F113" s="30"/>
      <c r="G113" s="18"/>
    </row>
    <row r="114" spans="1:702">
      <c r="A114" s="58"/>
      <c r="B114" s="60" t="s">
        <v>238</v>
      </c>
      <c r="C114" s="28"/>
      <c r="D114" s="29"/>
      <c r="E114" s="28"/>
      <c r="F114" s="30"/>
      <c r="G114" s="18"/>
    </row>
    <row r="115" spans="1:702">
      <c r="A115" s="56" t="s">
        <v>239</v>
      </c>
      <c r="B115" s="57" t="s">
        <v>240</v>
      </c>
      <c r="C115" s="31" t="s">
        <v>241</v>
      </c>
      <c r="D115" s="32">
        <v>1</v>
      </c>
      <c r="E115" s="31"/>
      <c r="F115" s="33"/>
      <c r="G115" s="19">
        <f>ROUND(D115*F115,2)</f>
        <v>0</v>
      </c>
      <c r="ZY115" t="s">
        <v>242</v>
      </c>
      <c r="ZZ115" s="1" t="s">
        <v>243</v>
      </c>
    </row>
    <row r="116" spans="1:702">
      <c r="A116" s="58"/>
      <c r="B116" s="59" t="s">
        <v>244</v>
      </c>
      <c r="C116" s="28"/>
      <c r="D116" s="29"/>
      <c r="E116" s="28"/>
      <c r="F116" s="30"/>
      <c r="G116" s="18"/>
    </row>
    <row r="117" spans="1:702">
      <c r="A117" s="58"/>
      <c r="B117" s="60" t="s">
        <v>245</v>
      </c>
      <c r="C117" s="28"/>
      <c r="D117" s="29"/>
      <c r="E117" s="28"/>
      <c r="F117" s="30"/>
      <c r="G117" s="18"/>
    </row>
    <row r="118" spans="1:702">
      <c r="A118" s="56" t="s">
        <v>246</v>
      </c>
      <c r="B118" s="57" t="s">
        <v>247</v>
      </c>
      <c r="C118" s="31" t="s">
        <v>248</v>
      </c>
      <c r="D118" s="32">
        <v>1</v>
      </c>
      <c r="E118" s="31"/>
      <c r="F118" s="33"/>
      <c r="G118" s="19">
        <f>ROUND(D118*F118,2)</f>
        <v>0</v>
      </c>
      <c r="ZY118" t="s">
        <v>249</v>
      </c>
      <c r="ZZ118" s="1" t="s">
        <v>250</v>
      </c>
    </row>
    <row r="119" spans="1:702">
      <c r="A119" s="58"/>
      <c r="B119" s="59" t="s">
        <v>251</v>
      </c>
      <c r="C119" s="28"/>
      <c r="D119" s="29"/>
      <c r="E119" s="28"/>
      <c r="F119" s="30"/>
      <c r="G119" s="18"/>
    </row>
    <row r="120" spans="1:702">
      <c r="A120" s="58"/>
      <c r="B120" s="60" t="s">
        <v>252</v>
      </c>
      <c r="C120" s="28"/>
      <c r="D120" s="29"/>
      <c r="E120" s="28"/>
      <c r="F120" s="30"/>
      <c r="G120" s="18"/>
    </row>
    <row r="121" spans="1:702">
      <c r="A121" s="56" t="s">
        <v>253</v>
      </c>
      <c r="B121" s="57" t="s">
        <v>254</v>
      </c>
      <c r="C121" s="31" t="s">
        <v>255</v>
      </c>
      <c r="D121" s="32">
        <v>3</v>
      </c>
      <c r="E121" s="31"/>
      <c r="F121" s="33"/>
      <c r="G121" s="19">
        <f>ROUND(D121*F121,2)</f>
        <v>0</v>
      </c>
      <c r="ZY121" t="s">
        <v>256</v>
      </c>
      <c r="ZZ121" s="1" t="s">
        <v>257</v>
      </c>
    </row>
    <row r="122" spans="1:702">
      <c r="A122" s="58"/>
      <c r="B122" s="59" t="s">
        <v>258</v>
      </c>
      <c r="C122" s="28"/>
      <c r="D122" s="29"/>
      <c r="E122" s="28"/>
      <c r="F122" s="30"/>
      <c r="G122" s="18"/>
    </row>
    <row r="123" spans="1:702">
      <c r="A123" s="58"/>
      <c r="B123" s="60" t="s">
        <v>259</v>
      </c>
      <c r="C123" s="28"/>
      <c r="D123" s="29"/>
      <c r="E123" s="28"/>
      <c r="F123" s="30"/>
      <c r="G123" s="18"/>
    </row>
    <row r="124" spans="1:702">
      <c r="A124" s="58"/>
      <c r="B124" s="60" t="s">
        <v>260</v>
      </c>
      <c r="C124" s="28"/>
      <c r="D124" s="29"/>
      <c r="E124" s="28"/>
      <c r="F124" s="30"/>
      <c r="G124" s="18"/>
    </row>
    <row r="125" spans="1:702">
      <c r="A125" s="58"/>
      <c r="B125" s="60" t="s">
        <v>261</v>
      </c>
      <c r="C125" s="28"/>
      <c r="D125" s="29"/>
      <c r="E125" s="28"/>
      <c r="F125" s="30"/>
      <c r="G125" s="18"/>
    </row>
    <row r="126" spans="1:702">
      <c r="A126" s="58"/>
      <c r="B126" s="60" t="s">
        <v>262</v>
      </c>
      <c r="C126" s="28"/>
      <c r="D126" s="29"/>
      <c r="E126" s="28"/>
      <c r="F126" s="30"/>
      <c r="G126" s="18"/>
    </row>
    <row r="127" spans="1:702">
      <c r="A127" s="56" t="s">
        <v>263</v>
      </c>
      <c r="B127" s="57" t="s">
        <v>264</v>
      </c>
      <c r="C127" s="31" t="s">
        <v>265</v>
      </c>
      <c r="D127" s="32">
        <v>1</v>
      </c>
      <c r="E127" s="31"/>
      <c r="F127" s="33"/>
      <c r="G127" s="19">
        <f>ROUND(D127*F127,2)</f>
        <v>0</v>
      </c>
      <c r="ZY127" t="s">
        <v>266</v>
      </c>
      <c r="ZZ127" s="1" t="s">
        <v>267</v>
      </c>
    </row>
    <row r="128" spans="1:702">
      <c r="A128" s="58"/>
      <c r="B128" s="59" t="s">
        <v>268</v>
      </c>
      <c r="C128" s="28"/>
      <c r="D128" s="29"/>
      <c r="E128" s="28"/>
      <c r="F128" s="30"/>
      <c r="G128" s="18"/>
    </row>
    <row r="129" spans="1:702">
      <c r="A129" s="58"/>
      <c r="B129" s="60" t="s">
        <v>269</v>
      </c>
      <c r="C129" s="28"/>
      <c r="D129" s="29"/>
      <c r="E129" s="28"/>
      <c r="F129" s="30"/>
      <c r="G129" s="18"/>
    </row>
    <row r="130" spans="1:702">
      <c r="A130" s="58"/>
      <c r="B130" s="60" t="s">
        <v>270</v>
      </c>
      <c r="C130" s="28"/>
      <c r="D130" s="29"/>
      <c r="E130" s="28"/>
      <c r="F130" s="30"/>
      <c r="G130" s="18"/>
    </row>
    <row r="131" spans="1:702">
      <c r="A131" s="56" t="s">
        <v>271</v>
      </c>
      <c r="B131" s="57" t="s">
        <v>272</v>
      </c>
      <c r="C131" s="31" t="s">
        <v>273</v>
      </c>
      <c r="D131" s="32">
        <v>1</v>
      </c>
      <c r="E131" s="31"/>
      <c r="F131" s="33"/>
      <c r="G131" s="19">
        <f>ROUND(D131*F131,2)</f>
        <v>0</v>
      </c>
      <c r="ZY131" t="s">
        <v>274</v>
      </c>
      <c r="ZZ131" s="1" t="s">
        <v>275</v>
      </c>
    </row>
    <row r="132" spans="1:702">
      <c r="A132" s="58"/>
      <c r="B132" s="59" t="s">
        <v>276</v>
      </c>
      <c r="C132" s="28"/>
      <c r="D132" s="29"/>
      <c r="E132" s="28"/>
      <c r="F132" s="30"/>
      <c r="G132" s="18"/>
    </row>
    <row r="133" spans="1:702">
      <c r="A133" s="58"/>
      <c r="B133" s="60" t="s">
        <v>277</v>
      </c>
      <c r="C133" s="28"/>
      <c r="D133" s="29"/>
      <c r="E133" s="28"/>
      <c r="F133" s="30"/>
      <c r="G133" s="18"/>
    </row>
    <row r="134" spans="1:702">
      <c r="A134" s="54" t="s">
        <v>278</v>
      </c>
      <c r="B134" s="55" t="s">
        <v>279</v>
      </c>
      <c r="C134" s="28"/>
      <c r="D134" s="29"/>
      <c r="E134" s="28"/>
      <c r="F134" s="30"/>
      <c r="G134" s="18"/>
      <c r="ZY134" t="s">
        <v>280</v>
      </c>
      <c r="ZZ134" s="1"/>
    </row>
    <row r="135" spans="1:702">
      <c r="A135" s="56" t="s">
        <v>281</v>
      </c>
      <c r="B135" s="57" t="s">
        <v>282</v>
      </c>
      <c r="C135" s="31" t="s">
        <v>283</v>
      </c>
      <c r="D135" s="32">
        <v>1</v>
      </c>
      <c r="E135" s="31"/>
      <c r="F135" s="33"/>
      <c r="G135" s="19">
        <f>ROUND(D135*F135,2)</f>
        <v>0</v>
      </c>
      <c r="ZY135" t="s">
        <v>284</v>
      </c>
      <c r="ZZ135" s="1" t="s">
        <v>285</v>
      </c>
    </row>
    <row r="136" spans="1:702">
      <c r="A136" s="58"/>
      <c r="B136" s="59" t="s">
        <v>286</v>
      </c>
      <c r="C136" s="28"/>
      <c r="D136" s="29"/>
      <c r="E136" s="28"/>
      <c r="F136" s="30"/>
      <c r="G136" s="18"/>
    </row>
    <row r="137" spans="1:702">
      <c r="A137" s="58"/>
      <c r="B137" s="60" t="s">
        <v>287</v>
      </c>
      <c r="C137" s="28"/>
      <c r="D137" s="29"/>
      <c r="E137" s="28"/>
      <c r="F137" s="30"/>
      <c r="G137" s="18"/>
    </row>
    <row r="138" spans="1:702">
      <c r="A138" s="54" t="s">
        <v>288</v>
      </c>
      <c r="B138" s="55" t="s">
        <v>289</v>
      </c>
      <c r="C138" s="28"/>
      <c r="D138" s="29"/>
      <c r="E138" s="28"/>
      <c r="F138" s="30"/>
      <c r="G138" s="18"/>
      <c r="ZY138" t="s">
        <v>290</v>
      </c>
      <c r="ZZ138" s="1"/>
    </row>
    <row r="139" spans="1:702">
      <c r="A139" s="56" t="s">
        <v>291</v>
      </c>
      <c r="B139" s="57" t="s">
        <v>292</v>
      </c>
      <c r="C139" s="31" t="s">
        <v>293</v>
      </c>
      <c r="D139" s="32">
        <v>1</v>
      </c>
      <c r="E139" s="31"/>
      <c r="F139" s="33"/>
      <c r="G139" s="19">
        <f>ROUND(D139*F139,2)</f>
        <v>0</v>
      </c>
      <c r="ZY139" t="s">
        <v>294</v>
      </c>
      <c r="ZZ139" s="1" t="s">
        <v>295</v>
      </c>
    </row>
    <row r="140" spans="1:702">
      <c r="A140" s="58"/>
      <c r="B140" s="59" t="s">
        <v>296</v>
      </c>
      <c r="C140" s="28"/>
      <c r="D140" s="29"/>
      <c r="E140" s="28"/>
      <c r="F140" s="30"/>
      <c r="G140" s="18"/>
    </row>
    <row r="141" spans="1:702">
      <c r="A141" s="58"/>
      <c r="B141" s="60" t="s">
        <v>297</v>
      </c>
      <c r="C141" s="28"/>
      <c r="D141" s="29"/>
      <c r="E141" s="28"/>
      <c r="F141" s="30"/>
      <c r="G141" s="18"/>
    </row>
    <row r="142" spans="1:702">
      <c r="A142" s="56" t="s">
        <v>298</v>
      </c>
      <c r="B142" s="57" t="s">
        <v>299</v>
      </c>
      <c r="C142" s="31" t="s">
        <v>300</v>
      </c>
      <c r="D142" s="32">
        <v>1</v>
      </c>
      <c r="E142" s="31"/>
      <c r="F142" s="33"/>
      <c r="G142" s="19">
        <f>ROUND(D142*F142,2)</f>
        <v>0</v>
      </c>
      <c r="ZY142" t="s">
        <v>301</v>
      </c>
      <c r="ZZ142" s="1" t="s">
        <v>302</v>
      </c>
    </row>
    <row r="143" spans="1:702">
      <c r="A143" s="58"/>
      <c r="B143" s="59" t="s">
        <v>104</v>
      </c>
      <c r="C143" s="28"/>
      <c r="D143" s="29"/>
      <c r="E143" s="28"/>
      <c r="F143" s="30"/>
      <c r="G143" s="18"/>
    </row>
    <row r="144" spans="1:702">
      <c r="A144" s="58"/>
      <c r="B144" s="60" t="s">
        <v>303</v>
      </c>
      <c r="C144" s="28"/>
      <c r="D144" s="29"/>
      <c r="E144" s="28"/>
      <c r="F144" s="30"/>
      <c r="G144" s="18"/>
    </row>
    <row r="145" spans="1:702">
      <c r="A145" s="56" t="s">
        <v>304</v>
      </c>
      <c r="B145" s="57" t="s">
        <v>305</v>
      </c>
      <c r="C145" s="31" t="s">
        <v>306</v>
      </c>
      <c r="D145" s="32">
        <v>6</v>
      </c>
      <c r="E145" s="31"/>
      <c r="F145" s="33"/>
      <c r="G145" s="19">
        <f>ROUND(D145*F145,2)</f>
        <v>0</v>
      </c>
      <c r="ZY145" t="s">
        <v>307</v>
      </c>
      <c r="ZZ145" s="1" t="s">
        <v>308</v>
      </c>
    </row>
    <row r="146" spans="1:702">
      <c r="A146" s="58"/>
      <c r="B146" s="59" t="s">
        <v>309</v>
      </c>
      <c r="C146" s="28"/>
      <c r="D146" s="29"/>
      <c r="E146" s="28"/>
      <c r="F146" s="30"/>
      <c r="G146" s="18"/>
    </row>
    <row r="147" spans="1:702">
      <c r="A147" s="58"/>
      <c r="B147" s="60" t="s">
        <v>310</v>
      </c>
      <c r="C147" s="28"/>
      <c r="D147" s="29"/>
      <c r="E147" s="28"/>
      <c r="F147" s="30"/>
      <c r="G147" s="18"/>
    </row>
    <row r="148" spans="1:702">
      <c r="A148" s="58"/>
      <c r="B148" s="63"/>
      <c r="C148" s="28"/>
      <c r="D148" s="29"/>
      <c r="E148" s="28"/>
      <c r="F148" s="30"/>
      <c r="G148" s="20"/>
    </row>
    <row r="149" spans="1:702" ht="15.75">
      <c r="A149" s="64"/>
      <c r="B149" s="65" t="s">
        <v>311</v>
      </c>
      <c r="C149" s="28"/>
      <c r="D149" s="29"/>
      <c r="E149" s="28"/>
      <c r="F149" s="30"/>
      <c r="G149" s="22">
        <f>SUBTOTAL(109,G87:G148)</f>
        <v>0</v>
      </c>
      <c r="H149" s="2"/>
      <c r="ZY149" t="s">
        <v>312</v>
      </c>
    </row>
    <row r="150" spans="1:702">
      <c r="A150" s="58"/>
      <c r="B150" s="63"/>
      <c r="C150" s="28"/>
      <c r="D150" s="29"/>
      <c r="E150" s="28"/>
      <c r="F150" s="30"/>
      <c r="G150" s="17"/>
    </row>
    <row r="151" spans="1:702" ht="18">
      <c r="A151" s="52" t="s">
        <v>313</v>
      </c>
      <c r="B151" s="53" t="s">
        <v>314</v>
      </c>
      <c r="C151" s="28"/>
      <c r="D151" s="29"/>
      <c r="E151" s="28"/>
      <c r="F151" s="30"/>
      <c r="G151" s="18"/>
      <c r="ZY151" t="s">
        <v>315</v>
      </c>
      <c r="ZZ151" s="1"/>
    </row>
    <row r="152" spans="1:702">
      <c r="A152" s="54" t="s">
        <v>316</v>
      </c>
      <c r="B152" s="55" t="s">
        <v>317</v>
      </c>
      <c r="C152" s="28"/>
      <c r="D152" s="29"/>
      <c r="E152" s="28"/>
      <c r="F152" s="30"/>
      <c r="G152" s="18"/>
      <c r="ZY152" t="s">
        <v>318</v>
      </c>
      <c r="ZZ152" s="1"/>
    </row>
    <row r="153" spans="1:702">
      <c r="A153" s="56" t="s">
        <v>319</v>
      </c>
      <c r="B153" s="57" t="s">
        <v>320</v>
      </c>
      <c r="C153" s="31" t="s">
        <v>321</v>
      </c>
      <c r="D153" s="32">
        <v>720</v>
      </c>
      <c r="E153" s="31"/>
      <c r="F153" s="33"/>
      <c r="G153" s="43">
        <f>ROUND(D153*F153,2)</f>
        <v>0</v>
      </c>
      <c r="ZY153" t="s">
        <v>322</v>
      </c>
      <c r="ZZ153" s="1" t="s">
        <v>323</v>
      </c>
    </row>
    <row r="154" spans="1:702" ht="24">
      <c r="A154" s="58"/>
      <c r="B154" s="59" t="s">
        <v>324</v>
      </c>
      <c r="C154" s="28"/>
      <c r="D154" s="29"/>
      <c r="E154" s="28"/>
      <c r="F154" s="30"/>
      <c r="G154" s="44"/>
    </row>
    <row r="155" spans="1:702">
      <c r="A155" s="58"/>
      <c r="B155" s="60" t="s">
        <v>325</v>
      </c>
      <c r="C155" s="28"/>
      <c r="D155" s="29"/>
      <c r="E155" s="28"/>
      <c r="F155" s="30"/>
      <c r="G155" s="44"/>
    </row>
    <row r="156" spans="1:702">
      <c r="A156" s="56" t="s">
        <v>326</v>
      </c>
      <c r="B156" s="57" t="s">
        <v>327</v>
      </c>
      <c r="C156" s="31" t="s">
        <v>328</v>
      </c>
      <c r="D156" s="32">
        <v>521.73</v>
      </c>
      <c r="E156" s="31"/>
      <c r="F156" s="33"/>
      <c r="G156" s="43">
        <f>ROUND(D156*F156,2)</f>
        <v>0</v>
      </c>
      <c r="ZY156" t="s">
        <v>329</v>
      </c>
      <c r="ZZ156" s="1" t="s">
        <v>330</v>
      </c>
    </row>
    <row r="157" spans="1:702">
      <c r="A157" s="58"/>
      <c r="B157" s="59" t="s">
        <v>331</v>
      </c>
      <c r="C157" s="28"/>
      <c r="D157" s="29"/>
      <c r="E157" s="28"/>
      <c r="F157" s="30"/>
      <c r="G157" s="18"/>
    </row>
    <row r="158" spans="1:702">
      <c r="A158" s="58"/>
      <c r="B158" s="60" t="s">
        <v>332</v>
      </c>
      <c r="C158" s="28"/>
      <c r="D158" s="29"/>
      <c r="E158" s="28"/>
      <c r="F158" s="30"/>
      <c r="G158" s="18"/>
    </row>
    <row r="159" spans="1:702">
      <c r="A159" s="56" t="s">
        <v>333</v>
      </c>
      <c r="B159" s="57" t="s">
        <v>334</v>
      </c>
      <c r="C159" s="31" t="s">
        <v>335</v>
      </c>
      <c r="D159" s="32">
        <v>40</v>
      </c>
      <c r="E159" s="31"/>
      <c r="F159" s="33"/>
      <c r="G159" s="19">
        <f>ROUND(D159*F159,2)</f>
        <v>0</v>
      </c>
      <c r="ZY159" t="s">
        <v>336</v>
      </c>
      <c r="ZZ159" s="1" t="s">
        <v>337</v>
      </c>
    </row>
    <row r="160" spans="1:702">
      <c r="A160" s="58"/>
      <c r="B160" s="59" t="s">
        <v>338</v>
      </c>
      <c r="C160" s="28"/>
      <c r="D160" s="29"/>
      <c r="E160" s="28"/>
      <c r="F160" s="30"/>
      <c r="G160" s="18"/>
    </row>
    <row r="161" spans="1:702">
      <c r="A161" s="58"/>
      <c r="B161" s="60" t="s">
        <v>339</v>
      </c>
      <c r="C161" s="28"/>
      <c r="D161" s="29"/>
      <c r="E161" s="28"/>
      <c r="F161" s="30"/>
      <c r="G161" s="18"/>
    </row>
    <row r="162" spans="1:702">
      <c r="A162" s="56" t="s">
        <v>340</v>
      </c>
      <c r="B162" s="57" t="s">
        <v>394</v>
      </c>
      <c r="C162" s="31" t="s">
        <v>341</v>
      </c>
      <c r="D162" s="32">
        <v>16.14</v>
      </c>
      <c r="E162" s="31"/>
      <c r="F162" s="33"/>
      <c r="G162" s="43">
        <f>ROUND(D162*F162,2)</f>
        <v>0</v>
      </c>
      <c r="ZY162" t="s">
        <v>342</v>
      </c>
      <c r="ZZ162" s="1" t="s">
        <v>343</v>
      </c>
    </row>
    <row r="163" spans="1:702">
      <c r="A163" s="58"/>
      <c r="B163" s="59" t="s">
        <v>344</v>
      </c>
      <c r="C163" s="28"/>
      <c r="D163" s="29"/>
      <c r="E163" s="28"/>
      <c r="F163" s="30"/>
      <c r="G163" s="44"/>
    </row>
    <row r="164" spans="1:702">
      <c r="A164" s="58"/>
      <c r="B164" s="60" t="s">
        <v>345</v>
      </c>
      <c r="C164" s="28"/>
      <c r="D164" s="29"/>
      <c r="E164" s="28"/>
      <c r="F164" s="30"/>
      <c r="G164" s="44"/>
    </row>
    <row r="165" spans="1:702">
      <c r="A165" s="56" t="s">
        <v>346</v>
      </c>
      <c r="B165" s="57" t="s">
        <v>347</v>
      </c>
      <c r="C165" s="31" t="s">
        <v>348</v>
      </c>
      <c r="D165" s="32">
        <v>49.54</v>
      </c>
      <c r="E165" s="31"/>
      <c r="F165" s="33"/>
      <c r="G165" s="43">
        <f>ROUND(D165*F165,2)</f>
        <v>0</v>
      </c>
      <c r="ZY165" t="s">
        <v>349</v>
      </c>
      <c r="ZZ165" s="1" t="s">
        <v>350</v>
      </c>
    </row>
    <row r="166" spans="1:702">
      <c r="A166" s="58"/>
      <c r="B166" s="59" t="s">
        <v>351</v>
      </c>
      <c r="C166" s="28"/>
      <c r="D166" s="29"/>
      <c r="E166" s="28"/>
      <c r="F166" s="30"/>
      <c r="G166" s="18"/>
    </row>
    <row r="167" spans="1:702">
      <c r="A167" s="58"/>
      <c r="B167" s="60" t="s">
        <v>352</v>
      </c>
      <c r="C167" s="28"/>
      <c r="D167" s="29"/>
      <c r="E167" s="28"/>
      <c r="F167" s="30"/>
      <c r="G167" s="18"/>
    </row>
    <row r="168" spans="1:702" ht="24">
      <c r="A168" s="56" t="s">
        <v>353</v>
      </c>
      <c r="B168" s="57" t="s">
        <v>354</v>
      </c>
      <c r="C168" s="31" t="s">
        <v>355</v>
      </c>
      <c r="D168" s="32">
        <v>159.63999999999999</v>
      </c>
      <c r="E168" s="31"/>
      <c r="F168" s="33"/>
      <c r="G168" s="19">
        <f>ROUND(D168*F168,2)</f>
        <v>0</v>
      </c>
      <c r="ZY168" t="s">
        <v>356</v>
      </c>
      <c r="ZZ168" s="1" t="s">
        <v>357</v>
      </c>
    </row>
    <row r="169" spans="1:702">
      <c r="A169" s="58"/>
      <c r="B169" s="59" t="s">
        <v>358</v>
      </c>
      <c r="C169" s="28"/>
      <c r="D169" s="29"/>
      <c r="E169" s="28"/>
      <c r="F169" s="30"/>
      <c r="G169" s="18"/>
    </row>
    <row r="170" spans="1:702">
      <c r="A170" s="58"/>
      <c r="B170" s="60" t="s">
        <v>359</v>
      </c>
      <c r="C170" s="28"/>
      <c r="D170" s="29"/>
      <c r="E170" s="28"/>
      <c r="F170" s="30"/>
      <c r="G170" s="18"/>
    </row>
    <row r="171" spans="1:702">
      <c r="A171" s="54" t="s">
        <v>360</v>
      </c>
      <c r="B171" s="55" t="s">
        <v>361</v>
      </c>
      <c r="C171" s="28"/>
      <c r="D171" s="29"/>
      <c r="E171" s="28"/>
      <c r="F171" s="30"/>
      <c r="G171" s="18"/>
      <c r="ZY171" t="s">
        <v>362</v>
      </c>
      <c r="ZZ171" s="1"/>
    </row>
    <row r="172" spans="1:702">
      <c r="A172" s="56" t="s">
        <v>363</v>
      </c>
      <c r="B172" s="57" t="s">
        <v>364</v>
      </c>
      <c r="C172" s="31" t="s">
        <v>365</v>
      </c>
      <c r="D172" s="32">
        <v>8.76</v>
      </c>
      <c r="E172" s="31"/>
      <c r="F172" s="33"/>
      <c r="G172" s="19">
        <f>ROUND(D172*F172,2)</f>
        <v>0</v>
      </c>
      <c r="ZY172" t="s">
        <v>366</v>
      </c>
      <c r="ZZ172" s="1" t="s">
        <v>367</v>
      </c>
    </row>
    <row r="173" spans="1:702">
      <c r="A173" s="58"/>
      <c r="B173" s="59" t="s">
        <v>368</v>
      </c>
      <c r="C173" s="28"/>
      <c r="D173" s="29"/>
      <c r="E173" s="28"/>
      <c r="F173" s="30"/>
      <c r="G173" s="18"/>
    </row>
    <row r="174" spans="1:702" ht="24">
      <c r="A174" s="58"/>
      <c r="B174" s="60" t="s">
        <v>369</v>
      </c>
      <c r="C174" s="28"/>
      <c r="D174" s="29"/>
      <c r="E174" s="28"/>
      <c r="F174" s="30"/>
      <c r="G174" s="18"/>
    </row>
    <row r="175" spans="1:702" s="7" customFormat="1" ht="36">
      <c r="A175" s="66" t="s">
        <v>395</v>
      </c>
      <c r="B175" s="67" t="s">
        <v>387</v>
      </c>
      <c r="C175" s="37" t="s">
        <v>370</v>
      </c>
      <c r="D175" s="38">
        <f>D172</f>
        <v>8.76</v>
      </c>
      <c r="E175" s="37"/>
      <c r="F175" s="39"/>
      <c r="G175" s="21">
        <f>ROUND(D175*F175,2)</f>
        <v>0</v>
      </c>
      <c r="ZY175" s="7" t="s">
        <v>371</v>
      </c>
      <c r="ZZ175" s="8" t="s">
        <v>372</v>
      </c>
    </row>
    <row r="176" spans="1:702">
      <c r="A176" s="58"/>
      <c r="B176" s="59" t="s">
        <v>373</v>
      </c>
      <c r="C176" s="28"/>
      <c r="D176" s="29"/>
      <c r="E176" s="28"/>
      <c r="F176" s="30"/>
      <c r="G176" s="18"/>
    </row>
    <row r="177" spans="1:701" ht="24">
      <c r="A177" s="58"/>
      <c r="B177" s="60" t="s">
        <v>374</v>
      </c>
      <c r="C177" s="28"/>
      <c r="D177" s="29"/>
      <c r="E177" s="28"/>
      <c r="F177" s="30"/>
      <c r="G177" s="18"/>
    </row>
    <row r="178" spans="1:701">
      <c r="A178" s="58"/>
      <c r="B178" s="63"/>
      <c r="C178" s="28"/>
      <c r="D178" s="29"/>
      <c r="E178" s="28"/>
      <c r="F178" s="30"/>
      <c r="G178" s="20"/>
    </row>
    <row r="179" spans="1:701" ht="15.75">
      <c r="A179" s="64"/>
      <c r="B179" s="65" t="s">
        <v>375</v>
      </c>
      <c r="C179" s="28"/>
      <c r="D179" s="29"/>
      <c r="E179" s="28"/>
      <c r="F179" s="30"/>
      <c r="G179" s="22">
        <f>SUBTOTAL(109,G152:G174)</f>
        <v>0</v>
      </c>
      <c r="H179" s="2"/>
      <c r="ZY179" t="s">
        <v>376</v>
      </c>
    </row>
    <row r="180" spans="1:701">
      <c r="A180" s="68"/>
      <c r="B180" s="69"/>
      <c r="C180" s="40"/>
      <c r="D180" s="41"/>
      <c r="E180" s="40"/>
      <c r="F180" s="42"/>
      <c r="G180" s="20"/>
    </row>
    <row r="181" spans="1:701">
      <c r="A181" s="70"/>
      <c r="B181" s="46" t="s">
        <v>397</v>
      </c>
      <c r="C181" s="70"/>
      <c r="D181" s="70"/>
      <c r="E181" s="70"/>
      <c r="F181" s="70"/>
      <c r="G181" s="47">
        <f>SUBTOTAL(9,G162:G165,G153:G156,G88:G94,G45:G48,G35:G39,G14,G69,G55:G64)</f>
        <v>0</v>
      </c>
    </row>
    <row r="182" spans="1:701" s="9" customFormat="1" ht="30">
      <c r="B182" s="10" t="s">
        <v>398</v>
      </c>
      <c r="D182" s="11"/>
      <c r="F182" s="12"/>
      <c r="G182" s="13">
        <f>SUBTOTAL(109,G4:G180)</f>
        <v>0</v>
      </c>
      <c r="ZY182" s="9" t="s">
        <v>377</v>
      </c>
    </row>
    <row r="183" spans="1:701" s="9" customFormat="1">
      <c r="A183" s="14">
        <v>20</v>
      </c>
      <c r="B183" s="10" t="str">
        <f>CONCATENATE("Montant TVA (",A183,"%)")</f>
        <v>Montant TVA (20%)</v>
      </c>
      <c r="D183" s="11"/>
      <c r="F183" s="12"/>
      <c r="G183" s="13">
        <f>(G182*A183)/100</f>
        <v>0</v>
      </c>
      <c r="ZY183" s="9" t="s">
        <v>378</v>
      </c>
    </row>
    <row r="184" spans="1:701" s="9" customFormat="1">
      <c r="B184" s="10" t="s">
        <v>379</v>
      </c>
      <c r="D184" s="11"/>
      <c r="F184" s="12"/>
      <c r="G184" s="13">
        <f>G182+G183</f>
        <v>0</v>
      </c>
      <c r="ZY184" s="9" t="s">
        <v>380</v>
      </c>
    </row>
    <row r="185" spans="1:701">
      <c r="G185" s="13"/>
    </row>
    <row r="186" spans="1:701">
      <c r="G186" s="13"/>
    </row>
  </sheetData>
  <mergeCells count="1">
    <mergeCell ref="C1:F1"/>
  </mergeCells>
  <printOptions horizontalCentered="1"/>
  <pageMargins left="7.874015748031496E-2" right="7.874015748031496E-2" top="0.6692913385826772" bottom="7.874015748031496E-2" header="0.74803149606299213" footer="0.74803149606299213"/>
  <pageSetup paperSize="9" scale="82" fitToHeight="0" orientation="portrait" r:id="rId1"/>
  <headerFooter>
    <oddFooter>&amp;L&amp;F&amp;R&amp;P</oddFooter>
  </headerFooter>
  <rowBreaks count="3" manualBreakCount="3">
    <brk id="42" max="6" man="1"/>
    <brk id="85" max="6" man="1"/>
    <brk id="137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492ce-00b2-4ee5-9a3d-f437ff187d73">
      <Terms xmlns="http://schemas.microsoft.com/office/infopath/2007/PartnerControls"/>
    </lcf76f155ced4ddcb4097134ff3c332f>
    <_ip_UnifiedCompliancePolicyUIAction xmlns="http://schemas.microsoft.com/sharepoint/v3" xsi:nil="true"/>
    <TaxCatchAll xmlns="3efbfbcc-03c4-477b-9b64-b76187573884" xsi:nil="true"/>
    <_ip_UnifiedCompliancePolicyProperties xmlns="http://schemas.microsoft.com/sharepoint/v3" xsi:nil="true"/>
    <Date xmlns="ac5492ce-00b2-4ee5-9a3d-f437ff187d7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706F6C3900A8469355C97EB8C01D87" ma:contentTypeVersion="19" ma:contentTypeDescription="Crée un document." ma:contentTypeScope="" ma:versionID="1bfeafa8c9f32e67d901b21e5f4679ff">
  <xsd:schema xmlns:xsd="http://www.w3.org/2001/XMLSchema" xmlns:xs="http://www.w3.org/2001/XMLSchema" xmlns:p="http://schemas.microsoft.com/office/2006/metadata/properties" xmlns:ns1="http://schemas.microsoft.com/sharepoint/v3" xmlns:ns2="ac5492ce-00b2-4ee5-9a3d-f437ff187d73" xmlns:ns3="3efbfbcc-03c4-477b-9b64-b76187573884" targetNamespace="http://schemas.microsoft.com/office/2006/metadata/properties" ma:root="true" ma:fieldsID="7b39d689aed9952491a24a81a0223963" ns1:_="" ns2:_="" ns3:_="">
    <xsd:import namespace="http://schemas.microsoft.com/sharepoint/v3"/>
    <xsd:import namespace="ac5492ce-00b2-4ee5-9a3d-f437ff187d73"/>
    <xsd:import namespace="3efbfbcc-03c4-477b-9b64-b76187573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492ce-00b2-4ee5-9a3d-f437ff187d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23d6498-7e9b-4443-a4f2-e2131faa99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" ma:index="25" nillable="true" ma:displayName="Date" ma:format="DateOnly" ma:internalName="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bfbcc-03c4-477b-9b64-b76187573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87c86a-440d-46fb-84c4-5a86d207f210}" ma:internalName="TaxCatchAll" ma:showField="CatchAllData" ma:web="3efbfbcc-03c4-477b-9b64-b761875738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AB7025-E31E-489A-909E-BEFE5E89DE9F}">
  <ds:schemaRefs>
    <ds:schemaRef ds:uri="http://schemas.microsoft.com/office/2006/metadata/properties"/>
    <ds:schemaRef ds:uri="http://schemas.microsoft.com/office/infopath/2007/PartnerControls"/>
    <ds:schemaRef ds:uri="ac5492ce-00b2-4ee5-9a3d-f437ff187d73"/>
    <ds:schemaRef ds:uri="http://schemas.microsoft.com/sharepoint/v3"/>
    <ds:schemaRef ds:uri="3efbfbcc-03c4-477b-9b64-b76187573884"/>
  </ds:schemaRefs>
</ds:datastoreItem>
</file>

<file path=customXml/itemProps2.xml><?xml version="1.0" encoding="utf-8"?>
<ds:datastoreItem xmlns:ds="http://schemas.openxmlformats.org/officeDocument/2006/customXml" ds:itemID="{63E1FBF3-19D5-4155-A04A-4988A7C91C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AD0B0-9F75-4013-BBD5-4434781E7A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c5492ce-00b2-4ee5-9a3d-f437ff187d73"/>
    <ds:schemaRef ds:uri="3efbfbcc-03c4-477b-9b64-b76187573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N°004 - Cloisons</vt:lpstr>
      <vt:lpstr>'Lot N°004 - Cloisons'!Impression_des_titres</vt:lpstr>
      <vt:lpstr>'Lot N°004 - Cloisons'!Zone_d_impression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2025-10-02T13:06:25Z</cp:lastPrinted>
  <dcterms:created xsi:type="dcterms:W3CDTF">2025-10-02T12:12:09Z</dcterms:created>
  <dcterms:modified xsi:type="dcterms:W3CDTF">2025-11-19T12:54:26Z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0x0101008C706F6C3900A8469355C97EB8C01D87</vt:lpwstr>
  </property>
</Properties>
</file>